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sheets>
    <sheet name="QU-025-20" sheetId="1" state="visible" r:id="rId1"/>
    <sheet name="QU-025-20.1" sheetId="2" state="visible" r:id="rId2"/>
  </sheets>
  <definedNames/>
  <calcPr calcId="124519" fullCalcOnLoad="1"/>
</workbook>
</file>

<file path=xl/styles.xml><?xml version="1.0" encoding="utf-8"?>
<styleSheet xmlns="http://schemas.openxmlformats.org/spreadsheetml/2006/main">
  <numFmts count="3">
    <numFmt numFmtId="164" formatCode="&quot;$&quot;#,##0.00"/>
    <numFmt numFmtId="165" formatCode="\$#,##0.00"/>
    <numFmt numFmtId="166" formatCode="_(&quot;$&quot;* #,##0.00_);_(&quot;$&quot;* \(#,##0.00\);_(&quot;$&quot;* &quot;-&quot;??_);_(@_)"/>
  </numFmts>
  <fonts count="36">
    <font>
      <name val="Arial"/>
      <color rgb="FF000000"/>
      <sz val="10"/>
    </font>
    <font>
      <name val="Arial"/>
      <color rgb="FF666666"/>
      <sz val="10"/>
    </font>
    <font>
      <name val="Arial"/>
    </font>
    <font>
      <name val="Arial"/>
      <sz val="10"/>
    </font>
    <font>
      <name val="Arial"/>
      <b val="1"/>
      <color rgb="FF000000"/>
      <sz val="20"/>
    </font>
    <font/>
    <font>
      <name val="Arial"/>
      <color rgb="FF000000"/>
      <sz val="9"/>
    </font>
    <font>
      <name val="Arial"/>
      <color rgb="FF000000"/>
      <sz val="9"/>
      <u val="single"/>
    </font>
    <font>
      <name val="Arial"/>
      <color rgb="FF000000"/>
      <sz val="14"/>
    </font>
    <font>
      <name val="Arial"/>
      <sz val="9"/>
    </font>
    <font>
      <name val="Arial"/>
      <color rgb="FF000000"/>
      <sz val="9"/>
      <u val="single"/>
    </font>
    <font>
      <name val="Arial"/>
      <color rgb="FF000000"/>
      <sz val="9"/>
      <u val="single"/>
    </font>
    <font>
      <name val="Arial"/>
      <color rgb="FF000000"/>
      <sz val="9"/>
      <u val="single"/>
    </font>
    <font>
      <name val="Arial"/>
      <sz val="12"/>
    </font>
    <font>
      <name val="Arial"/>
      <b val="1"/>
      <color rgb="FFFFFFFF"/>
      <sz val="10"/>
    </font>
    <font>
      <b val="1"/>
      <color rgb="FFFFFFFF"/>
    </font>
    <font>
      <name val="Arial"/>
      <color rgb="FFFFFFFF"/>
      <sz val="14"/>
    </font>
    <font>
      <name val="Arial"/>
      <color rgb="FF666666"/>
    </font>
    <font>
      <name val="Arial"/>
      <color rgb="FF000000"/>
    </font>
    <font>
      <name val="Arial"/>
      <b val="1"/>
      <color rgb="FF000000"/>
      <sz val="12"/>
    </font>
    <font>
      <name val="Arial"/>
      <color rgb="FF999999"/>
      <sz val="12"/>
    </font>
    <font>
      <name val="Arial"/>
      <sz val="18"/>
    </font>
    <font>
      <name val="Arial"/>
      <b val="1"/>
      <color rgb="FFFFFFFF"/>
      <sz val="20"/>
    </font>
    <font>
      <name val="Arial"/>
      <color rgb="FFFFFFFF"/>
      <sz val="18"/>
    </font>
    <font>
      <name val="Arial"/>
      <b val="1"/>
      <color rgb="FFFFFFFF"/>
      <sz val="18"/>
    </font>
    <font>
      <name val="Arial"/>
      <b val="1"/>
      <color rgb="FFFFFFFF"/>
      <sz val="11"/>
    </font>
    <font>
      <name val="Arial"/>
      <b val="1"/>
      <color rgb="FF000000"/>
      <sz val="10"/>
    </font>
    <font>
      <name val="Arial"/>
      <b val="1"/>
      <color rgb="FF000000"/>
      <sz val="9"/>
    </font>
    <font>
      <name val="Arial"/>
      <b val="1"/>
      <color rgb="FFFFFFFF"/>
    </font>
    <font>
      <name val="Arial"/>
      <color rgb="FF666666"/>
      <sz val="18"/>
    </font>
    <font>
      <name val="Arial"/>
      <b val="1"/>
      <color rgb="FF000000"/>
      <sz val="20"/>
      <u val="single"/>
    </font>
    <font>
      <name val="Arial"/>
      <b val="1"/>
      <color rgb="FFFFFFFF"/>
      <sz val="14"/>
    </font>
    <font>
      <name val="Arial"/>
      <b val="1"/>
      <color rgb="FF000000"/>
    </font>
    <font>
      <name val="Arial"/>
      <b val="1"/>
      <color rgb="FF0000FF"/>
      <sz val="9"/>
      <u val="single"/>
    </font>
    <font>
      <name val="Arial"/>
      <strike val="1"/>
      <color rgb="FF000000"/>
      <sz val="9"/>
    </font>
    <font>
      <name val="Arial"/>
      <b val="1"/>
      <color rgb="FF000000"/>
      <sz val="11"/>
    </font>
  </fonts>
  <fills count="9">
    <fill>
      <patternFill/>
    </fill>
    <fill>
      <patternFill patternType="lightGray"/>
    </fill>
    <fill>
      <patternFill patternType="solid">
        <fgColor rgb="FFFFFFFF"/>
        <bgColor rgb="FFFFFFFF"/>
      </patternFill>
    </fill>
    <fill>
      <patternFill patternType="solid">
        <fgColor rgb="FF434343"/>
        <bgColor rgb="FF434343"/>
      </patternFill>
    </fill>
    <fill>
      <patternFill patternType="solid">
        <fgColor rgb="FFEFEFEF"/>
        <bgColor rgb="FFEFEFEF"/>
      </patternFill>
    </fill>
    <fill>
      <patternFill patternType="solid">
        <fgColor rgb="FFD9D9D9"/>
        <bgColor rgb="FFD9D9D9"/>
      </patternFill>
    </fill>
    <fill>
      <patternFill patternType="solid">
        <fgColor rgb="FFF3F3F3"/>
        <bgColor rgb="FFF3F3F3"/>
      </patternFill>
    </fill>
    <fill>
      <patternFill patternType="solid">
        <fgColor rgb="FF000000"/>
        <bgColor rgb="FF000000"/>
      </patternFill>
    </fill>
    <fill>
      <patternFill patternType="solid">
        <fgColor rgb="FFCCCCCC"/>
        <bgColor rgb="FFCCCCCC"/>
      </patternFill>
    </fill>
  </fills>
  <borders count="33">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left style="thin">
        <color rgb="FF000000"/>
      </left>
      <bottom style="dotted">
        <color rgb="FF000000"/>
      </bottom>
    </border>
    <border>
      <bottom style="dotted">
        <color rgb="FF000000"/>
      </bottom>
    </border>
    <border>
      <right style="thin">
        <color rgb="FF000000"/>
      </right>
      <bottom style="dotted">
        <color rgb="FF000000"/>
      </bottom>
    </border>
    <border>
      <left style="thin">
        <color rgb="FF000000"/>
      </left>
      <top style="thin">
        <color rgb="FF000000"/>
      </top>
      <bottom style="dotted">
        <color rgb="FF000000"/>
      </bottom>
    </border>
    <border>
      <right style="thin">
        <color rgb="FF000000"/>
      </right>
      <top style="thin">
        <color rgb="FF000000"/>
      </top>
      <bottom style="dotted">
        <color rgb="FF000000"/>
      </bottom>
    </border>
    <border>
      <left style="thin">
        <color rgb="FF000000"/>
      </left>
      <right style="thin">
        <color rgb="FF000000"/>
      </right>
      <bottom style="thin">
        <color rgb="FF000000"/>
      </bottom>
    </border>
    <border>
      <left style="thin">
        <color rgb="FF000000"/>
      </left>
      <top style="dotted">
        <color rgb="FF000000"/>
      </top>
      <bottom style="thin">
        <color rgb="FF000000"/>
      </bottom>
    </border>
    <border>
      <top style="dotted">
        <color rgb="FF000000"/>
      </top>
      <bottom style="thin">
        <color rgb="FF000000"/>
      </bottom>
    </border>
    <border>
      <right style="thin">
        <color rgb="FF000000"/>
      </right>
      <top style="dotted">
        <color rgb="FF000000"/>
      </top>
      <bottom style="thin">
        <color rgb="FF000000"/>
      </bottom>
    </border>
    <border>
      <left style="thin">
        <color rgb="FF000000"/>
      </left>
      <right style="thin">
        <color rgb="FF000000"/>
      </right>
      <top style="thin">
        <color rgb="FF000000"/>
      </top>
      <bottom style="dotted">
        <color rgb="FF000000"/>
      </bottom>
    </border>
    <border>
      <left style="thin">
        <color rgb="FF000000"/>
      </left>
      <top style="dotted">
        <color rgb="FF000000"/>
      </top>
      <bottom style="dotted">
        <color rgb="FF000000"/>
      </bottom>
    </border>
    <border>
      <left style="thin">
        <color rgb="FF000000"/>
      </left>
      <right style="thin">
        <color rgb="FF000000"/>
      </right>
      <top style="dotted">
        <color rgb="FF000000"/>
      </top>
      <bottom style="dotted">
        <color rgb="FF000000"/>
      </bottom>
    </border>
    <border>
      <right style="thin">
        <color rgb="FF000000"/>
      </right>
      <top style="dotted">
        <color rgb="FF000000"/>
      </top>
      <bottom style="dotted">
        <color rgb="FF000000"/>
      </bottom>
    </border>
    <border>
      <left style="thin">
        <color rgb="FF000000"/>
      </left>
      <right style="thin">
        <color rgb="FF000000"/>
      </right>
      <top style="dotted">
        <color rgb="FF000000"/>
      </top>
      <bottom style="thin">
        <color rgb="FF000000"/>
      </bottom>
    </border>
    <border>
      <top style="thin">
        <color rgb="FF000000"/>
      </top>
      <bottom style="dotted">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dotted">
        <color rgb="FF000000"/>
      </bottom>
    </border>
    <border>
      <left style="thin">
        <color rgb="FF000000"/>
      </left>
      <top style="thin">
        <color rgb="FF000000"/>
      </top>
    </border>
    <border>
      <top style="thin">
        <color rgb="FF000000"/>
      </top>
    </border>
    <border>
      <right style="thin">
        <color rgb="FF000000"/>
      </right>
      <top style="thin">
        <color rgb="FF000000"/>
      </top>
    </border>
    <border>
      <top style="dotted">
        <color rgb="FF000000"/>
      </top>
      <bottom style="dotted">
        <color rgb="FF000000"/>
      </bottom>
    </border>
    <border>
      <top style="dotted">
        <color rgb="FF000000"/>
      </top>
    </border>
    <border>
      <right style="thin">
        <color rgb="FF000000"/>
      </right>
      <top style="dotted">
        <color rgb="FF000000"/>
      </top>
    </border>
  </borders>
  <cellStyleXfs count="1">
    <xf numFmtId="0" fontId="0" fillId="0" borderId="0"/>
  </cellStyleXfs>
  <cellXfs count="205">
    <xf numFmtId="0" fontId="0" fillId="0" borderId="0" applyAlignment="1" pivotButton="0" quotePrefix="0" xfId="0">
      <alignment vertical="bottom"/>
    </xf>
    <xf numFmtId="0" fontId="1" fillId="2" borderId="0" applyAlignment="1" pivotButton="0" quotePrefix="0" xfId="0">
      <alignment horizontal="center" vertical="center" wrapText="1"/>
    </xf>
    <xf numFmtId="14" fontId="1" fillId="2" borderId="0" applyAlignment="1" pivotButton="0" quotePrefix="0" xfId="0">
      <alignment horizontal="center" vertical="center" wrapText="1"/>
    </xf>
    <xf numFmtId="0" fontId="2" fillId="2" borderId="0" pivotButton="0" quotePrefix="0" xfId="0"/>
    <xf numFmtId="0" fontId="3" fillId="2" borderId="0" applyAlignment="1" pivotButton="0" quotePrefix="0" xfId="0">
      <alignment horizontal="center" vertical="center" wrapText="1"/>
    </xf>
    <xf numFmtId="0" fontId="2" fillId="2" borderId="1" pivotButton="0" quotePrefix="0" xfId="0"/>
    <xf numFmtId="0" fontId="4" fillId="2" borderId="2" applyAlignment="1" pivotButton="0" quotePrefix="0" xfId="0">
      <alignment horizontal="center" vertical="center" wrapText="1"/>
    </xf>
    <xf numFmtId="0" fontId="5" fillId="0" borderId="3" pivotButton="0" quotePrefix="0" xfId="0"/>
    <xf numFmtId="0" fontId="5" fillId="0" borderId="4" pivotButton="0" quotePrefix="0" xfId="0"/>
    <xf numFmtId="0" fontId="4" fillId="2" borderId="2" applyAlignment="1" pivotButton="0" quotePrefix="0" xfId="0">
      <alignment horizontal="center" vertical="center" wrapText="1"/>
    </xf>
    <xf numFmtId="0" fontId="4" fillId="2" borderId="3" applyAlignment="1" pivotButton="0" quotePrefix="0" xfId="0">
      <alignment horizontal="center" vertical="center" wrapText="1"/>
    </xf>
    <xf numFmtId="0" fontId="2" fillId="2" borderId="5" pivotButton="0" quotePrefix="0" xfId="0"/>
    <xf numFmtId="0" fontId="6" fillId="2" borderId="6" applyAlignment="1" pivotButton="0" quotePrefix="0" xfId="0">
      <alignment horizontal="center" vertical="center" wrapText="1"/>
    </xf>
    <xf numFmtId="0" fontId="5" fillId="0" borderId="7" pivotButton="0" quotePrefix="0" xfId="0"/>
    <xf numFmtId="0" fontId="5" fillId="0" borderId="8" pivotButton="0" quotePrefix="0" xfId="0"/>
    <xf numFmtId="0" fontId="6" fillId="2" borderId="6" applyAlignment="1" pivotButton="0" quotePrefix="0" xfId="0">
      <alignment horizontal="center" vertical="center" wrapText="1"/>
    </xf>
    <xf numFmtId="0" fontId="0" fillId="2" borderId="9" applyAlignment="1" pivotButton="0" quotePrefix="0" xfId="0">
      <alignment horizontal="center" vertical="center" wrapText="1"/>
    </xf>
    <xf numFmtId="0" fontId="5" fillId="0" borderId="10" pivotButton="0" quotePrefix="0" xfId="0"/>
    <xf numFmtId="0" fontId="3" fillId="2" borderId="0" applyAlignment="1" pivotButton="0" quotePrefix="0" xfId="0">
      <alignment horizontal="center" vertical="center" wrapText="1"/>
    </xf>
    <xf numFmtId="0" fontId="2" fillId="2" borderId="11" pivotButton="0" quotePrefix="0" xfId="0"/>
    <xf numFmtId="0" fontId="7" fillId="2" borderId="12" applyAlignment="1" pivotButton="0" quotePrefix="0" xfId="0">
      <alignment horizontal="center" vertical="center" wrapText="1"/>
    </xf>
    <xf numFmtId="0" fontId="5" fillId="0" borderId="13" pivotButton="0" quotePrefix="0" xfId="0"/>
    <xf numFmtId="0" fontId="5" fillId="0" borderId="14" pivotButton="0" quotePrefix="0" xfId="0"/>
    <xf numFmtId="0" fontId="6" fillId="2" borderId="12" applyAlignment="1" pivotButton="0" quotePrefix="0" xfId="0">
      <alignment horizontal="center" vertical="center" wrapText="1"/>
    </xf>
    <xf numFmtId="0" fontId="0" fillId="2" borderId="12" applyAlignment="1" pivotButton="0" quotePrefix="0" xfId="0">
      <alignment horizontal="center" vertical="center" wrapText="1"/>
    </xf>
    <xf numFmtId="0" fontId="8" fillId="2" borderId="0" applyAlignment="1" pivotButton="0" quotePrefix="0" xfId="0">
      <alignment horizontal="center" vertical="center" wrapText="1"/>
    </xf>
    <xf numFmtId="0" fontId="6" fillId="2" borderId="0" applyAlignment="1" pivotButton="0" quotePrefix="0" xfId="0">
      <alignment horizontal="center" vertical="center" wrapText="1"/>
    </xf>
    <xf numFmtId="0" fontId="9" fillId="2" borderId="9" applyAlignment="1" pivotButton="0" quotePrefix="0" xfId="0">
      <alignment horizontal="left" vertical="center" wrapText="1"/>
    </xf>
    <xf numFmtId="0" fontId="9" fillId="2" borderId="15" applyAlignment="1" pivotButton="0" quotePrefix="0" xfId="0">
      <alignment horizontal="center" vertical="center" wrapText="1"/>
    </xf>
    <xf numFmtId="0" fontId="10" fillId="2" borderId="9" applyAlignment="1" pivotButton="0" quotePrefix="0" xfId="0">
      <alignment horizontal="center" vertical="center" wrapText="1"/>
    </xf>
    <xf numFmtId="0" fontId="9" fillId="2" borderId="16" applyAlignment="1" pivotButton="0" quotePrefix="0" xfId="0">
      <alignment horizontal="left" vertical="center" wrapText="1"/>
    </xf>
    <xf numFmtId="0" fontId="9" fillId="2" borderId="17" applyAlignment="1" pivotButton="0" quotePrefix="0" xfId="0">
      <alignment horizontal="center" vertical="center" wrapText="1"/>
    </xf>
    <xf numFmtId="0" fontId="11" fillId="2" borderId="16" applyAlignment="1" pivotButton="0" quotePrefix="0" xfId="0">
      <alignment horizontal="center" vertical="center" wrapText="1"/>
    </xf>
    <xf numFmtId="0" fontId="5" fillId="0" borderId="18" pivotButton="0" quotePrefix="0" xfId="0"/>
    <xf numFmtId="0" fontId="12" fillId="2" borderId="0" applyAlignment="1" pivotButton="0" quotePrefix="0" xfId="0">
      <alignment horizontal="center" vertical="center" wrapText="1"/>
    </xf>
    <xf numFmtId="0" fontId="9" fillId="2" borderId="12" applyAlignment="1" pivotButton="0" quotePrefix="0" xfId="0">
      <alignment horizontal="left" vertical="center" wrapText="1"/>
    </xf>
    <xf numFmtId="0" fontId="9" fillId="2" borderId="19" applyAlignment="1" pivotButton="0" quotePrefix="0" xfId="0">
      <alignment horizontal="center" vertical="center" wrapText="1"/>
    </xf>
    <xf numFmtId="0" fontId="13" fillId="2" borderId="0" applyAlignment="1" pivotButton="0" quotePrefix="0" xfId="0">
      <alignment horizontal="center" vertical="center" wrapText="1"/>
    </xf>
    <xf numFmtId="0" fontId="14" fillId="3" borderId="2" applyAlignment="1" pivotButton="0" quotePrefix="0" xfId="0">
      <alignment horizontal="center" vertical="center" wrapText="1"/>
    </xf>
    <xf numFmtId="0" fontId="15" fillId="3" borderId="0" applyAlignment="1" pivotButton="0" quotePrefix="0" xfId="0">
      <alignment horizontal="center"/>
    </xf>
    <xf numFmtId="164" fontId="14" fillId="3" borderId="2" applyAlignment="1" pivotButton="0" quotePrefix="0" xfId="0">
      <alignment horizontal="center" vertical="center" wrapText="1"/>
    </xf>
    <xf numFmtId="0" fontId="6" fillId="4" borderId="9" applyAlignment="1" pivotButton="0" quotePrefix="0" xfId="0">
      <alignment horizontal="center" vertical="center" wrapText="1"/>
    </xf>
    <xf numFmtId="0" fontId="5" fillId="0" borderId="20" pivotButton="0" quotePrefix="0" xfId="0"/>
    <xf numFmtId="164" fontId="6" fillId="4" borderId="9" applyAlignment="1" pivotButton="0" quotePrefix="0" xfId="0">
      <alignment horizontal="center" vertical="center" wrapText="1"/>
    </xf>
    <xf numFmtId="0" fontId="0" fillId="2" borderId="0" applyAlignment="1" pivotButton="0" quotePrefix="0" xfId="0">
      <alignment horizontal="center" vertical="center" wrapText="1"/>
    </xf>
    <xf numFmtId="0" fontId="6" fillId="4" borderId="12" applyAlignment="1" pivotButton="0" quotePrefix="0" xfId="0">
      <alignment horizontal="center" vertical="center" wrapText="1"/>
    </xf>
    <xf numFmtId="164" fontId="6" fillId="4" borderId="12" applyAlignment="1" pivotButton="0" quotePrefix="0" xfId="0">
      <alignment horizontal="center" vertical="center" wrapText="1"/>
    </xf>
    <xf numFmtId="0" fontId="6" fillId="2" borderId="0" applyAlignment="1" pivotButton="0" quotePrefix="0" xfId="0">
      <alignment horizontal="center" vertical="center" wrapText="1"/>
    </xf>
    <xf numFmtId="0" fontId="6" fillId="2" borderId="21" applyAlignment="1" pivotButton="0" quotePrefix="0" xfId="0">
      <alignment horizontal="center" vertical="center" wrapText="1"/>
    </xf>
    <xf numFmtId="165" fontId="6" fillId="4" borderId="12" applyAlignment="1" pivotButton="0" quotePrefix="0" xfId="0">
      <alignment horizontal="center" vertical="center" wrapText="1"/>
    </xf>
    <xf numFmtId="0" fontId="6" fillId="4" borderId="14" applyAlignment="1" pivotButton="0" quotePrefix="0" xfId="0">
      <alignment horizontal="center" vertical="center" wrapText="1"/>
    </xf>
    <xf numFmtId="0" fontId="16" fillId="2" borderId="0" applyAlignment="1" pivotButton="0" quotePrefix="0" xfId="0">
      <alignment horizontal="center" vertical="center" wrapText="1"/>
    </xf>
    <xf numFmtId="0" fontId="2" fillId="2" borderId="0" applyAlignment="1" pivotButton="0" quotePrefix="0" xfId="0">
      <alignment horizontal="center" vertical="center" wrapText="1"/>
    </xf>
    <xf numFmtId="0" fontId="17" fillId="2" borderId="0" applyAlignment="1" pivotButton="0" quotePrefix="0" xfId="0">
      <alignment horizontal="center" vertical="center" wrapText="1"/>
    </xf>
    <xf numFmtId="0" fontId="18" fillId="2" borderId="0" applyAlignment="1" pivotButton="0" quotePrefix="0" xfId="0">
      <alignment horizontal="center" vertical="center" wrapText="1"/>
    </xf>
    <xf numFmtId="0" fontId="17" fillId="2" borderId="0" applyAlignment="1" pivotButton="0" quotePrefix="0" xfId="0">
      <alignment horizontal="center" vertical="center" wrapText="1"/>
    </xf>
    <xf numFmtId="164" fontId="17" fillId="2" borderId="0" applyAlignment="1" pivotButton="0" quotePrefix="0" xfId="0">
      <alignment horizontal="center" vertical="center" wrapText="1"/>
    </xf>
    <xf numFmtId="164" fontId="1" fillId="2" borderId="0" applyAlignment="1" pivotButton="0" quotePrefix="0" xfId="0">
      <alignment horizontal="center" vertical="center" wrapText="1"/>
    </xf>
    <xf numFmtId="0" fontId="5" fillId="2" borderId="22" pivotButton="0" quotePrefix="0" xfId="0"/>
    <xf numFmtId="164" fontId="19" fillId="5" borderId="2" applyAlignment="1" pivotButton="0" quotePrefix="0" xfId="0">
      <alignment horizontal="center" vertical="center" wrapText="1"/>
    </xf>
    <xf numFmtId="0" fontId="5" fillId="6" borderId="4" pivotButton="0" quotePrefix="0" xfId="0"/>
    <xf numFmtId="0" fontId="20" fillId="5" borderId="3" applyAlignment="1" pivotButton="0" quotePrefix="0" xfId="0">
      <alignment horizontal="center" vertical="center" wrapText="1"/>
    </xf>
    <xf numFmtId="0" fontId="19" fillId="5" borderId="3" applyAlignment="1" pivotButton="0" quotePrefix="0" xfId="0">
      <alignment horizontal="center" vertical="center" wrapText="1"/>
    </xf>
    <xf numFmtId="164" fontId="19" fillId="5" borderId="3" applyAlignment="1" pivotButton="0" quotePrefix="0" xfId="0">
      <alignment horizontal="center" vertical="center" wrapText="1"/>
    </xf>
    <xf numFmtId="0" fontId="2" fillId="5" borderId="3" pivotButton="0" quotePrefix="0" xfId="0"/>
    <xf numFmtId="0" fontId="2" fillId="5" borderId="4" pivotButton="0" quotePrefix="0" xfId="0"/>
    <xf numFmtId="0" fontId="21" fillId="2" borderId="0" applyAlignment="1" pivotButton="0" quotePrefix="0" xfId="0">
      <alignment horizontal="center" vertical="center" wrapText="1"/>
    </xf>
    <xf numFmtId="164" fontId="22" fillId="3" borderId="2" applyAlignment="1" pivotButton="0" quotePrefix="0" xfId="0">
      <alignment horizontal="center" vertical="center" wrapText="1"/>
    </xf>
    <xf numFmtId="0" fontId="5" fillId="2" borderId="4" pivotButton="0" quotePrefix="0" xfId="0"/>
    <xf numFmtId="0" fontId="23" fillId="3" borderId="3" applyAlignment="1" pivotButton="0" quotePrefix="0" xfId="0">
      <alignment horizontal="center" vertical="center" wrapText="1"/>
    </xf>
    <xf numFmtId="0" fontId="23" fillId="3" borderId="3" applyAlignment="1" pivotButton="0" quotePrefix="0" xfId="0">
      <alignment horizontal="center" vertical="center" wrapText="1"/>
    </xf>
    <xf numFmtId="0" fontId="5" fillId="2" borderId="3" pivotButton="0" quotePrefix="0" xfId="0"/>
    <xf numFmtId="164" fontId="22" fillId="3" borderId="3" applyAlignment="1" pivotButton="0" quotePrefix="0" xfId="0">
      <alignment horizontal="center" vertical="center" wrapText="1"/>
    </xf>
    <xf numFmtId="0" fontId="22" fillId="6" borderId="23" applyAlignment="1" pivotButton="0" quotePrefix="0" xfId="0">
      <alignment horizontal="center" vertical="center" wrapText="1"/>
    </xf>
    <xf numFmtId="0" fontId="24" fillId="6" borderId="3" applyAlignment="1" pivotButton="0" quotePrefix="0" xfId="0">
      <alignment horizontal="center" vertical="center" wrapText="1"/>
    </xf>
    <xf numFmtId="0" fontId="22" fillId="6" borderId="3" applyAlignment="1" pivotButton="0" quotePrefix="0" xfId="0">
      <alignment horizontal="center" vertical="center" wrapText="1"/>
    </xf>
    <xf numFmtId="0" fontId="22" fillId="6" borderId="4" applyAlignment="1" pivotButton="0" quotePrefix="0" xfId="0">
      <alignment horizontal="center" vertical="center" wrapText="1"/>
    </xf>
    <xf numFmtId="0" fontId="25" fillId="3" borderId="2" applyAlignment="1" pivotButton="0" quotePrefix="0" xfId="0">
      <alignment horizontal="center" vertical="center" wrapText="1"/>
    </xf>
    <xf numFmtId="0" fontId="26" fillId="4" borderId="11" applyAlignment="1" pivotButton="0" quotePrefix="0" xfId="0">
      <alignment horizontal="center" vertical="center" wrapText="1"/>
    </xf>
    <xf numFmtId="0" fontId="26" fillId="4" borderId="24" applyAlignment="1" pivotButton="0" quotePrefix="0" xfId="0">
      <alignment horizontal="center" vertical="center" wrapText="1"/>
    </xf>
    <xf numFmtId="0" fontId="5" fillId="0" borderId="25" pivotButton="0" quotePrefix="0" xfId="0"/>
    <xf numFmtId="0" fontId="6" fillId="4" borderId="15" applyAlignment="1" pivotButton="0" quotePrefix="0" xfId="0">
      <alignment horizontal="center" vertical="center" wrapText="1"/>
    </xf>
    <xf numFmtId="0" fontId="6" fillId="4" borderId="17" applyAlignment="1" pivotButton="0" quotePrefix="0" xfId="0">
      <alignment horizontal="center" vertical="center" wrapText="1"/>
    </xf>
    <xf numFmtId="0" fontId="6" fillId="4" borderId="16" applyAlignment="1" pivotButton="0" quotePrefix="0" xfId="0">
      <alignment horizontal="center" vertical="center" wrapText="1"/>
    </xf>
    <xf numFmtId="0" fontId="6" fillId="4" borderId="19" applyAlignment="1" pivotButton="0" quotePrefix="0" xfId="0">
      <alignment horizontal="center" vertical="center" wrapText="1"/>
    </xf>
    <xf numFmtId="0" fontId="18" fillId="2" borderId="0" applyAlignment="1" pivotButton="0" quotePrefix="0" xfId="0">
      <alignment horizontal="center" vertical="center" wrapText="1"/>
    </xf>
    <xf numFmtId="0" fontId="27" fillId="4" borderId="6" applyAlignment="1" pivotButton="0" quotePrefix="0" xfId="0">
      <alignment horizontal="center" vertical="center" wrapText="1"/>
    </xf>
    <xf numFmtId="0" fontId="27" fillId="4" borderId="26" applyAlignment="1" pivotButton="0" quotePrefix="0" xfId="0">
      <alignment horizontal="center" vertical="center" wrapText="1"/>
    </xf>
    <xf numFmtId="0" fontId="27" fillId="4" borderId="12" applyAlignment="1" pivotButton="0" quotePrefix="0" xfId="0">
      <alignment horizontal="center" vertical="center" wrapText="1"/>
    </xf>
    <xf numFmtId="0" fontId="27" fillId="4" borderId="19" applyAlignment="1" pivotButton="0" quotePrefix="0" xfId="0">
      <alignment horizontal="center" vertical="center" wrapText="1"/>
    </xf>
    <xf numFmtId="0" fontId="6" fillId="2" borderId="0" applyAlignment="1" pivotButton="0" quotePrefix="0" xfId="0">
      <alignment horizontal="center" vertical="center" wrapText="1"/>
    </xf>
    <xf numFmtId="0" fontId="28" fillId="3" borderId="2" applyAlignment="1" pivotButton="0" quotePrefix="0" xfId="0">
      <alignment horizontal="center" vertical="center" wrapText="1"/>
    </xf>
    <xf numFmtId="0" fontId="6" fillId="4" borderId="2" applyAlignment="1" pivotButton="0" quotePrefix="0" xfId="0">
      <alignment horizontal="left" vertical="center" wrapText="1"/>
    </xf>
    <xf numFmtId="14" fontId="29" fillId="2" borderId="0" applyAlignment="1" pivotButton="0" quotePrefix="0" xfId="0">
      <alignment horizontal="center" vertical="center" wrapText="1"/>
    </xf>
    <xf numFmtId="0" fontId="30" fillId="2" borderId="2" applyAlignment="1" pivotButton="0" quotePrefix="0" xfId="0">
      <alignment horizontal="center" vertical="center" wrapText="1"/>
    </xf>
    <xf numFmtId="0" fontId="6" fillId="2" borderId="6" applyAlignment="1" pivotButton="0" quotePrefix="1" xfId="0">
      <alignment horizontal="center" vertical="center" wrapText="1"/>
    </xf>
    <xf numFmtId="0" fontId="9" fillId="2" borderId="9" applyAlignment="1" pivotButton="0" quotePrefix="0" xfId="0">
      <alignment horizontal="right" vertical="center" wrapText="1"/>
    </xf>
    <xf numFmtId="0" fontId="9" fillId="2" borderId="16" applyAlignment="1" pivotButton="0" quotePrefix="0" xfId="0">
      <alignment horizontal="right" vertical="center" wrapText="1"/>
    </xf>
    <xf numFmtId="0" fontId="9" fillId="2" borderId="12" applyAlignment="1" pivotButton="0" quotePrefix="0" xfId="0">
      <alignment horizontal="right" vertical="center" wrapText="1"/>
    </xf>
    <xf numFmtId="0" fontId="31" fillId="7" borderId="27" applyAlignment="1" pivotButton="0" quotePrefix="1" xfId="0">
      <alignment horizontal="center" vertical="center" wrapText="1"/>
    </xf>
    <xf numFmtId="0" fontId="5" fillId="0" borderId="28" pivotButton="0" quotePrefix="0" xfId="0"/>
    <xf numFmtId="0" fontId="5" fillId="0" borderId="29" pivotButton="0" quotePrefix="0" xfId="0"/>
    <xf numFmtId="0" fontId="32" fillId="4" borderId="2" applyAlignment="1" pivotButton="0" quotePrefix="0" xfId="0">
      <alignment horizontal="center" vertical="center"/>
    </xf>
    <xf numFmtId="0" fontId="32" fillId="4" borderId="2" applyAlignment="1" pivotButton="0" quotePrefix="0" xfId="0">
      <alignment horizontal="center" vertical="center" wrapText="1"/>
    </xf>
    <xf numFmtId="0" fontId="18" fillId="4" borderId="2" applyAlignment="1" pivotButton="0" quotePrefix="0" xfId="0">
      <alignment horizontal="center" vertical="center" wrapText="1"/>
    </xf>
    <xf numFmtId="0" fontId="18" fillId="4" borderId="2" applyAlignment="1" pivotButton="0" quotePrefix="1" xfId="0">
      <alignment horizontal="center" vertical="center" wrapText="1"/>
    </xf>
    <xf numFmtId="0" fontId="33" fillId="4" borderId="2" applyAlignment="1" pivotButton="0" quotePrefix="0" xfId="0">
      <alignment horizontal="center" vertical="center" wrapText="1"/>
    </xf>
    <xf numFmtId="0" fontId="26" fillId="2" borderId="23" applyAlignment="1" pivotButton="0" quotePrefix="0" xfId="0">
      <alignment horizontal="center" vertical="center" wrapText="1"/>
    </xf>
    <xf numFmtId="166" fontId="27" fillId="2" borderId="23" applyAlignment="1" pivotButton="0" quotePrefix="0" xfId="0">
      <alignment horizontal="center" vertical="center" wrapText="1"/>
    </xf>
    <xf numFmtId="164" fontId="14" fillId="3" borderId="23" applyAlignment="1" pivotButton="0" quotePrefix="0" xfId="0">
      <alignment horizontal="center" vertical="center" wrapText="1"/>
    </xf>
    <xf numFmtId="164" fontId="6" fillId="4" borderId="15" applyAlignment="1" pivotButton="0" quotePrefix="0" xfId="0">
      <alignment horizontal="center" vertical="center" wrapText="1"/>
    </xf>
    <xf numFmtId="0" fontId="34" fillId="8" borderId="16" applyAlignment="1" pivotButton="0" quotePrefix="0" xfId="0">
      <alignment horizontal="center" vertical="center" wrapText="1"/>
    </xf>
    <xf numFmtId="164" fontId="34" fillId="8" borderId="17" applyAlignment="1" pivotButton="0" quotePrefix="0" xfId="0">
      <alignment horizontal="center" vertical="center" wrapText="1"/>
    </xf>
    <xf numFmtId="164" fontId="34" fillId="8" borderId="16" applyAlignment="1" pivotButton="0" quotePrefix="0" xfId="0">
      <alignment horizontal="center" vertical="center" wrapText="1"/>
    </xf>
    <xf numFmtId="164" fontId="6" fillId="4" borderId="17" applyAlignment="1" pivotButton="0" quotePrefix="0" xfId="0">
      <alignment horizontal="center" vertical="center" wrapText="1"/>
    </xf>
    <xf numFmtId="164" fontId="6" fillId="4" borderId="16" applyAlignment="1" pivotButton="0" quotePrefix="0" xfId="0">
      <alignment horizontal="center" vertical="center" wrapText="1"/>
    </xf>
    <xf numFmtId="164" fontId="6" fillId="4" borderId="19" applyAlignment="1" pivotButton="0" quotePrefix="0" xfId="0">
      <alignment horizontal="center" vertical="center" wrapText="1"/>
    </xf>
    <xf numFmtId="0" fontId="5" fillId="0" borderId="22" pivotButton="0" quotePrefix="0" xfId="0"/>
    <xf numFmtId="0" fontId="34" fillId="5" borderId="12" applyAlignment="1" pivotButton="0" quotePrefix="0" xfId="0">
      <alignment horizontal="center" vertical="center" wrapText="1"/>
    </xf>
    <xf numFmtId="164" fontId="34" fillId="5" borderId="19" applyAlignment="1" pivotButton="0" quotePrefix="0" xfId="0">
      <alignment horizontal="center" vertical="center" wrapText="1"/>
    </xf>
    <xf numFmtId="164" fontId="34" fillId="5" borderId="12" applyAlignment="1" pivotButton="0" quotePrefix="0" xfId="0">
      <alignment horizontal="center" vertical="center" wrapText="1"/>
    </xf>
    <xf numFmtId="0" fontId="34" fillId="5" borderId="16" applyAlignment="1" pivotButton="0" quotePrefix="0" xfId="0">
      <alignment horizontal="center" vertical="center" wrapText="1"/>
    </xf>
    <xf numFmtId="164" fontId="34" fillId="5" borderId="17" applyAlignment="1" pivotButton="0" quotePrefix="0" xfId="0">
      <alignment horizontal="center" vertical="center" wrapText="1"/>
    </xf>
    <xf numFmtId="164" fontId="34" fillId="5" borderId="16" applyAlignment="1" pivotButton="0" quotePrefix="0" xfId="0">
      <alignment horizontal="center" vertical="center" wrapText="1"/>
    </xf>
    <xf numFmtId="0" fontId="6" fillId="4" borderId="20" applyAlignment="1" pivotButton="0" quotePrefix="0" xfId="0">
      <alignment horizontal="center" vertical="center" wrapText="1"/>
    </xf>
    <xf numFmtId="0" fontId="6" fillId="4" borderId="30" applyAlignment="1" pivotButton="0" quotePrefix="0" xfId="0">
      <alignment horizontal="center" vertical="center" wrapText="1"/>
    </xf>
    <xf numFmtId="0" fontId="34" fillId="5" borderId="13" applyAlignment="1" pivotButton="0" quotePrefix="0" xfId="0">
      <alignment horizontal="center" vertical="center" wrapText="1"/>
    </xf>
    <xf numFmtId="164" fontId="6" fillId="5" borderId="12" applyAlignment="1" pivotButton="0" quotePrefix="0" xfId="0">
      <alignment horizontal="center" vertical="center" wrapText="1"/>
    </xf>
    <xf numFmtId="0" fontId="0" fillId="2" borderId="0" applyAlignment="1" pivotButton="0" quotePrefix="0" xfId="0">
      <alignment horizontal="center" vertical="center" wrapText="1"/>
    </xf>
    <xf numFmtId="0" fontId="34" fillId="5" borderId="6" applyAlignment="1" pivotButton="0" quotePrefix="0" xfId="0">
      <alignment horizontal="center" vertical="center" wrapText="1"/>
    </xf>
    <xf numFmtId="164" fontId="34" fillId="5" borderId="26" applyAlignment="1" pivotButton="0" quotePrefix="0" xfId="0">
      <alignment horizontal="center" vertical="center" wrapText="1"/>
    </xf>
    <xf numFmtId="164" fontId="34" fillId="5" borderId="6" applyAlignment="1" pivotButton="0" quotePrefix="0" xfId="0">
      <alignment horizontal="center" vertical="center" wrapText="1"/>
    </xf>
    <xf numFmtId="0" fontId="9" fillId="4" borderId="16" applyAlignment="1" pivotButton="0" quotePrefix="0" xfId="0">
      <alignment horizontal="center" vertical="center" wrapText="1"/>
    </xf>
    <xf numFmtId="0" fontId="5" fillId="0" borderId="30" pivotButton="0" quotePrefix="0" xfId="0"/>
    <xf numFmtId="0" fontId="6" fillId="4" borderId="2" applyAlignment="1" pivotButton="0" quotePrefix="0" xfId="0">
      <alignment horizontal="center" vertical="center" wrapText="1"/>
    </xf>
    <xf numFmtId="164" fontId="6" fillId="4" borderId="23" applyAlignment="1" pivotButton="0" quotePrefix="0" xfId="0">
      <alignment horizontal="center" vertical="center" wrapText="1"/>
    </xf>
    <xf numFmtId="164" fontId="6" fillId="4" borderId="2" applyAlignment="1" pivotButton="0" quotePrefix="0" xfId="0">
      <alignment horizontal="center" vertical="center" wrapText="1"/>
    </xf>
    <xf numFmtId="0" fontId="5" fillId="2" borderId="10" pivotButton="0" quotePrefix="0" xfId="0"/>
    <xf numFmtId="0" fontId="5" fillId="2" borderId="20" pivotButton="0" quotePrefix="0" xfId="0"/>
    <xf numFmtId="0" fontId="5" fillId="2" borderId="18" pivotButton="0" quotePrefix="0" xfId="0"/>
    <xf numFmtId="0" fontId="5" fillId="2" borderId="30" pivotButton="0" quotePrefix="0" xfId="0"/>
    <xf numFmtId="0" fontId="5" fillId="6" borderId="18" pivotButton="0" quotePrefix="0" xfId="0"/>
    <xf numFmtId="0" fontId="5" fillId="6" borderId="30" pivotButton="0" quotePrefix="0" xfId="0"/>
    <xf numFmtId="0" fontId="5" fillId="2" borderId="14" pivotButton="0" quotePrefix="0" xfId="0"/>
    <xf numFmtId="0" fontId="5" fillId="2" borderId="13" pivotButton="0" quotePrefix="0" xfId="0"/>
    <xf numFmtId="0" fontId="19" fillId="5" borderId="2" applyAlignment="1" pivotButton="0" quotePrefix="0" xfId="0">
      <alignment horizontal="center" vertical="center" wrapText="1"/>
    </xf>
    <xf numFmtId="164" fontId="19" fillId="5" borderId="3" applyAlignment="1" pivotButton="0" quotePrefix="0" xfId="0">
      <alignment horizontal="right" vertical="center" wrapText="1"/>
    </xf>
    <xf numFmtId="0" fontId="23" fillId="3" borderId="2" applyAlignment="1" pivotButton="0" quotePrefix="0" xfId="0">
      <alignment horizontal="center" vertical="center" wrapText="1"/>
    </xf>
    <xf numFmtId="0" fontId="23" fillId="3" borderId="3" applyAlignment="1" pivotButton="0" quotePrefix="0" xfId="0">
      <alignment horizontal="center" vertical="center" wrapText="1"/>
    </xf>
    <xf numFmtId="0" fontId="35" fillId="2" borderId="0" applyAlignment="1" pivotButton="0" quotePrefix="0" xfId="0">
      <alignment horizontal="center" vertical="center" wrapText="1"/>
    </xf>
    <xf numFmtId="0" fontId="2" fillId="4" borderId="16" applyAlignment="1" pivotButton="0" quotePrefix="0" xfId="0">
      <alignment horizontal="center" vertical="center" wrapText="1"/>
    </xf>
    <xf numFmtId="0" fontId="0" fillId="0" borderId="0" pivotButton="0" quotePrefix="0" xfId="0"/>
    <xf numFmtId="0" fontId="4" fillId="2" borderId="23" applyAlignment="1" pivotButton="0" quotePrefix="0" xfId="0">
      <alignment horizontal="center" vertical="center" wrapText="1"/>
    </xf>
    <xf numFmtId="0" fontId="0" fillId="0" borderId="3" pivotButton="0" quotePrefix="0" xfId="0"/>
    <xf numFmtId="0" fontId="0" fillId="0" borderId="4" pivotButton="0" quotePrefix="0" xfId="0"/>
    <xf numFmtId="0" fontId="4" fillId="2" borderId="4" applyAlignment="1" pivotButton="0" quotePrefix="0" xfId="0">
      <alignment horizontal="center" vertical="center" wrapText="1"/>
    </xf>
    <xf numFmtId="0" fontId="6" fillId="2" borderId="26" applyAlignment="1" pivotButton="0" quotePrefix="0" xfId="0">
      <alignment horizontal="center" vertical="center" wrapText="1"/>
    </xf>
    <xf numFmtId="0" fontId="0" fillId="0" borderId="7" pivotButton="0" quotePrefix="0" xfId="0"/>
    <xf numFmtId="0" fontId="0" fillId="0" borderId="8" pivotButton="0" quotePrefix="0" xfId="0"/>
    <xf numFmtId="0" fontId="0" fillId="2" borderId="15" applyAlignment="1" pivotButton="0" quotePrefix="0" xfId="0">
      <alignment horizontal="center" vertical="center" wrapText="1"/>
    </xf>
    <xf numFmtId="0" fontId="0" fillId="0" borderId="10" pivotButton="0" quotePrefix="0" xfId="0"/>
    <xf numFmtId="0" fontId="7" fillId="2" borderId="19" applyAlignment="1" pivotButton="0" quotePrefix="0" xfId="0">
      <alignment horizontal="center" vertical="center" wrapText="1"/>
    </xf>
    <xf numFmtId="0" fontId="0" fillId="0" borderId="13" pivotButton="0" quotePrefix="0" xfId="0"/>
    <xf numFmtId="0" fontId="0" fillId="0" borderId="14" pivotButton="0" quotePrefix="0" xfId="0"/>
    <xf numFmtId="0" fontId="6" fillId="2" borderId="19" applyAlignment="1" pivotButton="0" quotePrefix="0" xfId="0">
      <alignment horizontal="center" vertical="center" wrapText="1"/>
    </xf>
    <xf numFmtId="0" fontId="0" fillId="2" borderId="19" applyAlignment="1" pivotButton="0" quotePrefix="0" xfId="0">
      <alignment horizontal="center" vertical="center" wrapText="1"/>
    </xf>
    <xf numFmtId="0" fontId="10" fillId="2" borderId="15" applyAlignment="1" pivotButton="0" quotePrefix="0" xfId="0">
      <alignment horizontal="center" vertical="center" wrapText="1"/>
    </xf>
    <xf numFmtId="0" fontId="11" fillId="2" borderId="17" applyAlignment="1" pivotButton="0" quotePrefix="0" xfId="0">
      <alignment horizontal="center" vertical="center" wrapText="1"/>
    </xf>
    <xf numFmtId="0" fontId="0" fillId="0" borderId="18" pivotButton="0" quotePrefix="0" xfId="0"/>
    <xf numFmtId="0" fontId="14" fillId="3" borderId="23" applyAlignment="1" pivotButton="0" quotePrefix="0" xfId="0">
      <alignment horizontal="center" vertical="center" wrapText="1"/>
    </xf>
    <xf numFmtId="0" fontId="0" fillId="0" borderId="20" pivotButton="0" quotePrefix="0" xfId="0"/>
    <xf numFmtId="0" fontId="6" fillId="2" borderId="22" applyAlignment="1" pivotButton="0" quotePrefix="0" xfId="0">
      <alignment horizontal="center" vertical="center" wrapText="1"/>
    </xf>
    <xf numFmtId="0" fontId="0" fillId="0" borderId="22" pivotButton="0" quotePrefix="0" xfId="0"/>
    <xf numFmtId="164" fontId="19" fillId="5" borderId="23" applyAlignment="1" pivotButton="0" quotePrefix="0" xfId="0">
      <alignment horizontal="center" vertical="center" wrapText="1"/>
    </xf>
    <xf numFmtId="164" fontId="22" fillId="3" borderId="23" applyAlignment="1" pivotButton="0" quotePrefix="0" xfId="0">
      <alignment horizontal="center" vertical="center" wrapText="1"/>
    </xf>
    <xf numFmtId="164" fontId="22" fillId="3" borderId="4" applyAlignment="1" pivotButton="0" quotePrefix="0" xfId="0">
      <alignment horizontal="center" vertical="center" wrapText="1"/>
    </xf>
    <xf numFmtId="0" fontId="25" fillId="3" borderId="23" applyAlignment="1" pivotButton="0" quotePrefix="0" xfId="0">
      <alignment horizontal="center" vertical="center" wrapText="1"/>
    </xf>
    <xf numFmtId="0" fontId="0" fillId="0" borderId="25" pivotButton="0" quotePrefix="0" xfId="0"/>
    <xf numFmtId="0" fontId="28" fillId="3" borderId="23" applyAlignment="1" pivotButton="0" quotePrefix="0" xfId="0">
      <alignment horizontal="center" vertical="center" wrapText="1"/>
    </xf>
    <xf numFmtId="0" fontId="6" fillId="4" borderId="23" applyAlignment="1" pivotButton="0" quotePrefix="0" xfId="0">
      <alignment horizontal="left" vertical="center" wrapText="1"/>
    </xf>
    <xf numFmtId="0" fontId="30" fillId="2" borderId="23" applyAlignment="1" pivotButton="0" quotePrefix="0" xfId="0">
      <alignment horizontal="center" vertical="center" wrapText="1"/>
    </xf>
    <xf numFmtId="0" fontId="6" fillId="2" borderId="26" applyAlignment="1" pivotButton="0" quotePrefix="1" xfId="0">
      <alignment horizontal="center" vertical="center" wrapText="1"/>
    </xf>
    <xf numFmtId="0" fontId="9" fillId="2" borderId="15" applyAlignment="1" pivotButton="0" quotePrefix="0" xfId="0">
      <alignment horizontal="right" vertical="center" wrapText="1"/>
    </xf>
    <xf numFmtId="0" fontId="9" fillId="2" borderId="17" applyAlignment="1" pivotButton="0" quotePrefix="0" xfId="0">
      <alignment horizontal="right" vertical="center" wrapText="1"/>
    </xf>
    <xf numFmtId="0" fontId="9" fillId="2" borderId="19" applyAlignment="1" pivotButton="0" quotePrefix="0" xfId="0">
      <alignment horizontal="right" vertical="center" wrapText="1"/>
    </xf>
    <xf numFmtId="0" fontId="31" fillId="7" borderId="1" applyAlignment="1" pivotButton="0" quotePrefix="1" xfId="0">
      <alignment horizontal="center" vertical="center" wrapText="1"/>
    </xf>
    <xf numFmtId="0" fontId="0" fillId="0" borderId="28" pivotButton="0" quotePrefix="0" xfId="0"/>
    <xf numFmtId="0" fontId="0" fillId="0" borderId="29" pivotButton="0" quotePrefix="0" xfId="0"/>
    <xf numFmtId="0" fontId="32" fillId="4" borderId="23" applyAlignment="1" pivotButton="0" quotePrefix="0" xfId="0">
      <alignment horizontal="center" vertical="center"/>
    </xf>
    <xf numFmtId="0" fontId="32" fillId="4" borderId="23" applyAlignment="1" pivotButton="0" quotePrefix="0" xfId="0">
      <alignment horizontal="center" vertical="center" wrapText="1"/>
    </xf>
    <xf numFmtId="0" fontId="18" fillId="4" borderId="23" applyAlignment="1" pivotButton="0" quotePrefix="0" xfId="0">
      <alignment horizontal="center" vertical="center" wrapText="1"/>
    </xf>
    <xf numFmtId="0" fontId="18" fillId="4" borderId="23" applyAlignment="1" pivotButton="0" quotePrefix="1" xfId="0">
      <alignment horizontal="center" vertical="center" wrapText="1"/>
    </xf>
    <xf numFmtId="0" fontId="33" fillId="4" borderId="23" applyAlignment="1" pivotButton="0" quotePrefix="0" xfId="0">
      <alignment horizontal="center" vertical="center" wrapText="1"/>
    </xf>
    <xf numFmtId="0" fontId="34" fillId="8" borderId="17" applyAlignment="1" pivotButton="0" quotePrefix="0" xfId="0">
      <alignment horizontal="center" vertical="center" wrapText="1"/>
    </xf>
    <xf numFmtId="0" fontId="34" fillId="5" borderId="19" applyAlignment="1" pivotButton="0" quotePrefix="0" xfId="0">
      <alignment horizontal="center" vertical="center" wrapText="1"/>
    </xf>
    <xf numFmtId="0" fontId="34" fillId="5" borderId="17" applyAlignment="1" pivotButton="0" quotePrefix="0" xfId="0">
      <alignment horizontal="center" vertical="center" wrapText="1"/>
    </xf>
    <xf numFmtId="0" fontId="6" fillId="4" borderId="10" applyAlignment="1" pivotButton="0" quotePrefix="0" xfId="0">
      <alignment horizontal="center" vertical="center" wrapText="1"/>
    </xf>
    <xf numFmtId="0" fontId="6" fillId="4" borderId="18" applyAlignment="1" pivotButton="0" quotePrefix="0" xfId="0">
      <alignment horizontal="center" vertical="center" wrapText="1"/>
    </xf>
    <xf numFmtId="0" fontId="34" fillId="5" borderId="14" applyAlignment="1" pivotButton="0" quotePrefix="0" xfId="0">
      <alignment horizontal="center" vertical="center" wrapText="1"/>
    </xf>
    <xf numFmtId="164" fontId="6" fillId="5" borderId="19" applyAlignment="1" pivotButton="0" quotePrefix="0" xfId="0">
      <alignment horizontal="center" vertical="center" wrapText="1"/>
    </xf>
    <xf numFmtId="0" fontId="34" fillId="5" borderId="26" applyAlignment="1" pivotButton="0" quotePrefix="0" xfId="0">
      <alignment horizontal="center" vertical="center" wrapText="1"/>
    </xf>
    <xf numFmtId="0" fontId="0" fillId="0" borderId="30" pivotButton="0" quotePrefix="0" xfId="0"/>
    <xf numFmtId="0" fontId="6" fillId="4" borderId="23" applyAlignment="1" pivotButton="0" quotePrefix="0" xfId="0">
      <alignment horizontal="center" vertical="center" wrapText="1"/>
    </xf>
    <xf numFmtId="164" fontId="19" fillId="5" borderId="4" applyAlignment="1" pivotButton="0" quotePrefix="0" xfId="0">
      <alignment horizontal="right" vertical="center" wrapText="1"/>
    </xf>
    <xf numFmtId="0" fontId="2" fillId="4" borderId="17" applyAlignment="1" pivotButton="0" quotePrefix="0" xfId="0">
      <alignment horizontal="center" vertical="center" wrapText="1"/>
    </xf>
  </cellXfs>
  <cellStyles count="1">
    <cellStyle name="Normal" xfId="0" builtinId="0"/>
  </cellStyles>
  <dxfs count="1">
    <dxf>
      <font/>
      <fill>
        <patternFill/>
      </fill>
      <border/>
    </dxf>
  </dxf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styles" Target="styles.xml" Id="rId3" /><Relationship Type="http://schemas.openxmlformats.org/officeDocument/2006/relationships/theme" Target="theme/theme1.xml" Id="rId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www.paradoxal.net" TargetMode="External" Id="rId1" /></Relationships>
</file>

<file path=xl/worksheets/_rels/sheet2.xml.rels><Relationships xmlns="http://schemas.openxmlformats.org/package/2006/relationships"><Relationship Type="http://schemas.openxmlformats.org/officeDocument/2006/relationships/hyperlink" Target="https://biohazardvfx.com/" TargetMode="External" Id="rId1" /><Relationship Type="http://schemas.openxmlformats.org/officeDocument/2006/relationships/hyperlink" Target="http://www.paradoxal.net" TargetMode="External" Id="rId2" /><Relationship Type="http://schemas.openxmlformats.org/officeDocument/2006/relationships/hyperlink" Target="https://animationguild.org/wp-content/uploads/2025/01/2024-27-Local-839-The-Animation-Guild-Wage-Rates_2025-01-02.pdf" TargetMode="External" Id="rId3" /><Relationship Type="http://schemas.openxmlformats.org/officeDocument/2006/relationships/hyperlink" Target="https://www.production.ink/content/files/2025/04/2024-27-Local-700-Majors-Wage-Rates_2025-04-14.pdf?utm_source=chatgpt.com" TargetMode="External" Id="rId4" /><Relationship Type="http://schemas.openxmlformats.org/officeDocument/2006/relationships/hyperlink" Target="https://www.production.ink/content/files/2025/01/2024-27-Local-695-Wage-Rates_2024-08-02--00320346xBE9D7-.pdf?utm_source=chatgpt.com" TargetMode="External" Id="rId5" /></Relationships>
</file>

<file path=xl/worksheets/sheet1.xml><?xml version="1.0" encoding="utf-8"?>
<worksheet xmlns="http://schemas.openxmlformats.org/spreadsheetml/2006/main">
  <sheetPr>
    <outlinePr summaryBelow="0" summaryRight="0"/>
    <pageSetUpPr fitToPage="1"/>
  </sheetPr>
  <dimension ref="A1:K34"/>
  <sheetViews>
    <sheetView showGridLines="0" workbookViewId="0">
      <selection activeCell="A1" sqref="A1"/>
    </sheetView>
  </sheetViews>
  <sheetFormatPr baseColWidth="8" defaultColWidth="12.63" defaultRowHeight="15.75" customHeight="1"/>
  <cols>
    <col width="15.13" customWidth="1" style="151" min="1" max="1"/>
    <col width="12.63" customWidth="1" style="151" min="2" max="10"/>
    <col width="15.13" customWidth="1" style="151" min="11" max="11"/>
  </cols>
  <sheetData>
    <row r="1" ht="30" customHeight="1" s="151">
      <c r="A1" s="1" t="n"/>
      <c r="B1" s="1" t="n"/>
      <c r="C1" s="1" t="n"/>
      <c r="D1" s="2" t="n"/>
      <c r="E1" s="3" t="n"/>
      <c r="F1" s="3" t="n"/>
      <c r="G1" s="1" t="n"/>
      <c r="H1" s="1" t="n"/>
      <c r="I1" s="1" t="n"/>
      <c r="J1" s="1" t="n"/>
      <c r="K1" s="1" t="n"/>
    </row>
    <row r="2" ht="30" customHeight="1" s="151">
      <c r="A2" s="18" t="n"/>
      <c r="B2" s="5" t="n"/>
      <c r="C2" s="152" t="inlineStr">
        <is>
          <t>MCP Engage</t>
        </is>
      </c>
      <c r="D2" s="153" t="n"/>
      <c r="E2" s="154" t="n"/>
      <c r="F2" s="3" t="n"/>
      <c r="G2" s="152" t="inlineStr">
        <is>
          <t>Statement of Work - OpenClaw Setup</t>
        </is>
      </c>
      <c r="H2" s="154" t="n"/>
      <c r="I2" s="155" t="n"/>
      <c r="J2" s="154" t="n"/>
      <c r="K2" s="3" t="n"/>
    </row>
    <row r="3" ht="30" customHeight="1" s="151">
      <c r="A3" s="18" t="n"/>
      <c r="B3" s="11" t="n"/>
      <c r="C3" s="156" t="n"/>
      <c r="D3" s="157" t="n"/>
      <c r="E3" s="158" t="n"/>
      <c r="F3" s="3" t="n"/>
      <c r="G3" s="156" t="n"/>
      <c r="H3" s="158" t="n"/>
      <c r="I3" s="159" t="inlineStr">
        <is>
          <t>Creation Date:
02/05/2026</t>
        </is>
      </c>
      <c r="J3" s="160" t="n"/>
      <c r="K3" s="3" t="n"/>
    </row>
    <row r="4" ht="30" customHeight="1" s="151">
      <c r="A4" s="18" t="n"/>
      <c r="B4" s="19" t="n"/>
      <c r="C4" s="161" t="n"/>
      <c r="D4" s="162" t="n"/>
      <c r="E4" s="163" t="n"/>
      <c r="F4" s="3" t="n"/>
      <c r="G4" s="164" t="n"/>
      <c r="H4" s="163" t="n"/>
      <c r="I4" s="165" t="inlineStr">
        <is>
          <t>Quote Expiry:
02/19/2026</t>
        </is>
      </c>
      <c r="J4" s="163" t="n"/>
      <c r="K4" s="3" t="n"/>
    </row>
    <row r="5" ht="15" customHeight="1" s="151">
      <c r="A5" s="25" t="n"/>
      <c r="B5" s="90" t="n"/>
      <c r="C5" s="90" t="n"/>
      <c r="D5" s="90" t="n"/>
      <c r="F5" s="90" t="n"/>
      <c r="G5" s="90" t="n"/>
      <c r="I5" s="90" t="n"/>
      <c r="K5" s="25" t="n"/>
    </row>
    <row r="6" ht="15" customHeight="1" s="151">
      <c r="A6" s="18" t="n"/>
      <c r="B6" s="27" t="inlineStr">
        <is>
          <t>Service Provider:</t>
        </is>
      </c>
      <c r="C6" s="28" t="inlineStr">
        <is>
          <t>Jake Shore</t>
        </is>
      </c>
      <c r="D6" s="166" t="inlineStr">
        <is>
          <t>jake@mcpengage.com</t>
        </is>
      </c>
      <c r="E6" s="160" t="n"/>
      <c r="K6" s="3" t="n"/>
    </row>
    <row r="7" ht="15" customHeight="1" s="151">
      <c r="A7" s="18" t="n"/>
      <c r="B7" s="30" t="inlineStr">
        <is>
          <t>Company:</t>
        </is>
      </c>
      <c r="C7" s="31" t="inlineStr">
        <is>
          <t>MCP Engage</t>
        </is>
      </c>
      <c r="D7" s="167" t="inlineStr">
        <is>
          <t>www.mcpengage.com</t>
        </is>
      </c>
      <c r="E7" s="168" t="n"/>
      <c r="K7" s="3" t="n"/>
    </row>
    <row r="8" ht="15" customHeight="1" s="151">
      <c r="A8" s="18" t="n"/>
      <c r="B8" s="30" t="inlineStr">
        <is>
          <t>Client:</t>
        </is>
      </c>
      <c r="C8" s="31" t="inlineStr">
        <is>
          <t>Kevin Bueno</t>
        </is>
      </c>
      <c r="D8" s="167" t="inlineStr">
        <is>
          <t>http://www.paradoxal.net</t>
        </is>
      </c>
      <c r="E8" s="168" t="n"/>
      <c r="J8" s="34" t="n"/>
      <c r="K8" s="3" t="n"/>
    </row>
    <row r="9" ht="15" customHeight="1" s="151">
      <c r="A9" s="18" t="n"/>
      <c r="B9" s="35" t="inlineStr">
        <is>
          <t>Project:</t>
        </is>
      </c>
      <c r="C9" s="36" t="inlineStr">
        <is>
          <t>OpenClaw Setup</t>
        </is>
      </c>
      <c r="D9" s="161" t="inlineStr"/>
      <c r="E9" s="163" t="n"/>
      <c r="J9" s="34" t="n"/>
      <c r="K9" s="3" t="n"/>
    </row>
    <row r="10" ht="18.75" customHeight="1" s="151">
      <c r="A10" s="25" t="n"/>
      <c r="B10" s="90" t="n"/>
      <c r="C10" s="90" t="n"/>
      <c r="D10" s="90" t="n"/>
      <c r="F10" s="90" t="n"/>
      <c r="G10" s="90" t="n"/>
      <c r="I10" s="90" t="n"/>
      <c r="K10" s="25" t="n"/>
    </row>
    <row r="11" ht="16.5" customHeight="1" s="151">
      <c r="A11" s="37" t="n"/>
      <c r="B11" s="38" t="inlineStr">
        <is>
          <t>Service</t>
        </is>
      </c>
      <c r="C11" s="153" t="n"/>
      <c r="D11" s="39" t="inlineStr">
        <is>
          <t>OpenClaw Setup</t>
        </is>
      </c>
      <c r="E11" s="38" t="inlineStr">
        <is>
          <t>Tier: Starter</t>
        </is>
      </c>
      <c r="F11" s="153" t="n"/>
      <c r="G11" s="109" t="inlineStr">
        <is>
          <t>Tier 02</t>
        </is>
      </c>
      <c r="H11" s="154" t="n"/>
      <c r="I11" s="169" t="inlineStr">
        <is>
          <t>Tier 03</t>
        </is>
      </c>
      <c r="J11" s="154" t="n"/>
      <c r="K11" s="37" t="n"/>
    </row>
    <row r="12" ht="19.5" customHeight="1" s="151">
      <c r="A12" s="90" t="n"/>
      <c r="B12" s="41" t="n"/>
      <c r="C12" s="170" t="n"/>
      <c r="D12" s="41" t="n"/>
      <c r="E12" s="81" t="inlineStr">
        <is>
          <t>OpenClaw AI Operations Platform Setup</t>
        </is>
      </c>
      <c r="F12" s="160" t="n"/>
      <c r="G12" s="110" t="n"/>
      <c r="H12" s="160" t="n"/>
      <c r="I12" s="81" t="n"/>
      <c r="J12" s="160" t="n"/>
      <c r="K12" s="128" t="n"/>
    </row>
    <row r="13" ht="19.5" customHeight="1" s="151">
      <c r="A13" s="90" t="n"/>
      <c r="B13" s="45" t="n"/>
      <c r="C13" s="162" t="n"/>
      <c r="D13" s="45" t="n"/>
      <c r="E13" s="84" t="n"/>
      <c r="F13" s="163" t="n"/>
      <c r="G13" s="116" t="n"/>
      <c r="H13" s="163" t="n"/>
      <c r="I13" s="84" t="n"/>
      <c r="J13" s="163" t="n"/>
      <c r="K13" s="25" t="n"/>
    </row>
    <row r="14" ht="7.5" customHeight="1" s="151">
      <c r="A14" s="90" t="n"/>
      <c r="B14" s="48" t="n"/>
      <c r="E14" s="90" t="n"/>
      <c r="G14" s="90" t="n"/>
      <c r="I14" s="90" t="n"/>
      <c r="K14" s="25" t="n"/>
    </row>
    <row r="15" ht="19.5" customHeight="1" s="151">
      <c r="A15" s="90" t="n"/>
      <c r="B15" s="41" t="n"/>
      <c r="C15" s="170" t="n"/>
      <c r="D15" s="41" t="n"/>
      <c r="E15" s="81" t="n"/>
      <c r="F15" s="160" t="n"/>
      <c r="G15" s="110" t="n"/>
      <c r="H15" s="160" t="n"/>
      <c r="I15" s="81" t="n"/>
      <c r="J15" s="160" t="n"/>
      <c r="K15" s="25" t="n"/>
    </row>
    <row r="16" ht="19.5" customHeight="1" s="151">
      <c r="A16" s="90" t="n"/>
      <c r="B16" s="45" t="n"/>
      <c r="C16" s="162" t="n"/>
      <c r="D16" s="45" t="n"/>
      <c r="E16" s="49" t="n">
        <v>1</v>
      </c>
      <c r="F16" s="50" t="n">
        <v>2499</v>
      </c>
      <c r="G16" s="116" t="n"/>
      <c r="H16" s="163" t="n"/>
      <c r="I16" s="84" t="n"/>
      <c r="J16" s="163" t="n"/>
      <c r="K16" s="51" t="inlineStr">
        <is>
          <t>d</t>
        </is>
      </c>
    </row>
    <row r="17" hidden="1" ht="19.5" customHeight="1" s="151">
      <c r="A17" s="52" t="n"/>
      <c r="B17" s="55" t="n"/>
      <c r="C17" s="85" t="n"/>
      <c r="D17" s="55" t="n"/>
      <c r="E17" s="55" t="n"/>
      <c r="F17" s="56" t="inlineStr">
        <is>
          <t>50% upfront ($1,249.50), 50% at completion ($1,249.50)</t>
        </is>
      </c>
      <c r="G17" s="56" t="inlineStr">
        <is>
          <t>Payment due immediately upon invoice. No Net 30.</t>
        </is>
      </c>
      <c r="H17" s="57">
        <f>product(E17,F17)</f>
        <v/>
      </c>
      <c r="I17" s="57" t="n"/>
      <c r="J17" s="57" t="n"/>
      <c r="K17" s="52" t="n"/>
    </row>
    <row r="18" ht="7.5" customHeight="1" s="151">
      <c r="A18" s="25" t="n"/>
      <c r="B18" s="48" t="inlineStr">
        <is>
          <t>Refund Policy: No refund after 5 hours of work.</t>
        </is>
      </c>
      <c r="C18" s="90" t="inlineStr">
        <is>
          <t>25% refund available only if project is cancelled within the first 1 hour of work.</t>
        </is>
      </c>
      <c r="D18" s="90" t="n"/>
      <c r="F18" s="90" t="n"/>
      <c r="G18" s="90" t="n"/>
      <c r="I18" s="171" t="n"/>
      <c r="J18" s="172" t="n"/>
      <c r="K18" s="25" t="n"/>
    </row>
    <row r="19" ht="16.5" customHeight="1" s="151">
      <c r="A19" s="37" t="n"/>
      <c r="B19" s="173" t="inlineStr">
        <is>
          <t>Total Fixed Fee (USD)</t>
        </is>
      </c>
      <c r="C19" s="154" t="n"/>
      <c r="D19" s="61" t="n"/>
      <c r="E19" s="62" t="n"/>
      <c r="F19" s="63" t="n"/>
      <c r="G19" s="63" t="n"/>
      <c r="H19" s="64" t="n"/>
      <c r="I19" s="64" t="n"/>
      <c r="J19" s="65" t="n"/>
      <c r="K19" s="37" t="n"/>
    </row>
    <row r="20" ht="36" customHeight="1" s="151">
      <c r="A20" s="66" t="n"/>
      <c r="B20" s="174" t="n"/>
      <c r="C20" s="154" t="n"/>
      <c r="D20" s="148" t="inlineStr">
        <is>
          <t>$2,499.00</t>
        </is>
      </c>
      <c r="E20" s="148" t="n"/>
      <c r="F20" s="153" t="n"/>
      <c r="G20" s="72" t="n"/>
      <c r="H20" s="153" t="n"/>
      <c r="I20" s="175" t="n"/>
      <c r="J20" s="154" t="n"/>
      <c r="K20" s="66" t="n"/>
    </row>
    <row r="21" ht="30" customHeight="1" s="151">
      <c r="A21" s="52" t="n"/>
      <c r="B21" s="73" t="inlineStr">
        <is>
          <t>Setup of OpenClaw AI Operations Platform on Client-provided Mac mini (remote access), with 1 messaging platform (Discord), including Airtable Integration and GoHighLevel CRM Integration.</t>
        </is>
      </c>
      <c r="C21" s="73" t="inlineStr">
        <is>
          <t>including Airtable Integration and GoHighLevel CRM Integration.</t>
        </is>
      </c>
      <c r="D21" s="74" t="n"/>
      <c r="E21" s="74" t="n"/>
      <c r="F21" s="74" t="n"/>
      <c r="G21" s="75" t="n"/>
      <c r="H21" s="75" t="n"/>
      <c r="I21" s="76" t="n"/>
      <c r="J21" s="76" t="n"/>
      <c r="K21" s="52" t="n"/>
    </row>
    <row r="22" ht="16.5" customHeight="1" s="151">
      <c r="A22" s="52" t="n"/>
      <c r="B22" s="176" t="inlineStr">
        <is>
          <t>Deliverables:</t>
        </is>
      </c>
      <c r="C22" s="153" t="n"/>
      <c r="D22" s="153" t="n"/>
      <c r="E22" s="153" t="n"/>
      <c r="F22" s="153" t="n"/>
      <c r="G22" s="153" t="n"/>
      <c r="H22" s="153" t="n"/>
      <c r="I22" s="153" t="n"/>
      <c r="J22" s="154" t="n"/>
      <c r="K22" s="52" t="n"/>
    </row>
    <row r="23" ht="15.75" customHeight="1" s="151">
      <c r="A23" s="52" t="n"/>
      <c r="B23" s="78" t="inlineStr">
        <is>
          <t>Asset:</t>
        </is>
      </c>
      <c r="C23" s="78" t="inlineStr">
        <is>
          <t>Media</t>
        </is>
      </c>
      <c r="D23" s="78" t="inlineStr">
        <is>
          <t>Desc</t>
        </is>
      </c>
      <c r="E23" s="177" t="n"/>
      <c r="F23" s="78" t="inlineStr">
        <is>
          <t>Products</t>
        </is>
      </c>
      <c r="G23" s="78" t="inlineStr">
        <is>
          <t>File Type</t>
        </is>
      </c>
      <c r="H23" s="78" t="inlineStr">
        <is>
          <t>Placement</t>
        </is>
      </c>
      <c r="I23" s="78" t="inlineStr">
        <is>
          <t>Usage</t>
        </is>
      </c>
      <c r="J23" s="177" t="n"/>
      <c r="K23" s="52" t="n"/>
    </row>
    <row r="24" ht="30" customHeight="1" s="151">
      <c r="A24" s="52" t="n"/>
      <c r="B24" s="81" t="n"/>
      <c r="C24" s="81" t="n"/>
      <c r="D24" s="81" t="n"/>
      <c r="E24" s="160" t="n"/>
      <c r="F24" s="81" t="n"/>
      <c r="G24" s="81" t="n"/>
      <c r="H24" s="81" t="n"/>
      <c r="I24" s="81" t="n"/>
      <c r="J24" s="160" t="n"/>
      <c r="K24" s="52" t="n"/>
    </row>
    <row r="25" ht="33.75" customHeight="1" s="151">
      <c r="A25" s="52" t="n"/>
      <c r="B25" s="82" t="n"/>
      <c r="C25" s="82" t="n"/>
      <c r="D25" s="82" t="n"/>
      <c r="E25" s="168" t="n"/>
      <c r="F25" s="82" t="n"/>
      <c r="G25" s="82" t="n"/>
      <c r="H25" s="82" t="n"/>
      <c r="I25" s="82" t="n"/>
      <c r="J25" s="168" t="n"/>
      <c r="K25" s="52" t="n"/>
    </row>
    <row r="26" ht="33.75" customHeight="1" s="151">
      <c r="A26" s="52" t="n"/>
      <c r="B26" s="84" t="n"/>
      <c r="C26" s="84" t="n"/>
      <c r="D26" s="84" t="n"/>
      <c r="E26" s="163" t="n"/>
      <c r="F26" s="84" t="n"/>
      <c r="G26" s="84" t="n"/>
      <c r="H26" s="84" t="n"/>
      <c r="I26" s="84" t="n"/>
      <c r="J26" s="163" t="n"/>
      <c r="K26" s="52" t="n"/>
    </row>
    <row r="27" ht="15" customHeight="1" s="151">
      <c r="A27" s="85" t="n"/>
      <c r="B27" s="90" t="n"/>
      <c r="I27" s="90" t="n"/>
      <c r="J27" s="90" t="n"/>
      <c r="K27" s="85" t="n"/>
    </row>
    <row r="28" ht="15.75" customHeight="1" s="151">
      <c r="A28" s="85" t="n"/>
      <c r="B28" s="176" t="inlineStr">
        <is>
          <t>Timeline</t>
        </is>
      </c>
      <c r="C28" s="153" t="n"/>
      <c r="D28" s="153" t="n"/>
      <c r="E28" s="153" t="n"/>
      <c r="F28" s="153" t="n"/>
      <c r="G28" s="153" t="n"/>
      <c r="H28" s="153" t="n"/>
      <c r="I28" s="153" t="n"/>
      <c r="J28" s="154" t="n"/>
      <c r="K28" s="85" t="n"/>
    </row>
    <row r="29" ht="15" customHeight="1" s="151">
      <c r="A29" s="52" t="n"/>
      <c r="B29" s="87" t="inlineStr">
        <is>
          <t>Project Start:</t>
        </is>
      </c>
      <c r="C29" s="158" t="n"/>
      <c r="D29" s="87" t="inlineStr">
        <is>
          <t>Within 2 business days of deposit</t>
        </is>
      </c>
      <c r="E29" s="158" t="n"/>
      <c r="F29" s="87" t="inlineStr">
        <is>
          <t>Project Completion:</t>
        </is>
      </c>
      <c r="G29" s="158" t="n"/>
      <c r="H29" s="87" t="inlineStr">
        <is>
          <t>5-7 business days from start</t>
        </is>
      </c>
      <c r="I29" s="158" t="n"/>
      <c r="J29" s="87" t="n"/>
      <c r="K29" s="52" t="n"/>
    </row>
    <row r="30" ht="30" customHeight="1" s="151">
      <c r="A30" s="52" t="n"/>
      <c r="B30" s="89" t="inlineStr">
        <is>
          <t>TBD (upon deposit)</t>
        </is>
      </c>
      <c r="C30" s="163" t="n"/>
      <c r="D30" s="89" t="inlineStr"/>
      <c r="E30" s="163" t="n"/>
      <c r="F30" s="89" t="inlineStr">
        <is>
          <t>TBD</t>
        </is>
      </c>
      <c r="G30" s="163" t="n"/>
      <c r="H30" s="89" t="inlineStr"/>
      <c r="I30" s="163" t="n"/>
      <c r="J30" s="89" t="n"/>
      <c r="K30" s="52" t="n"/>
    </row>
    <row r="31" ht="30" customHeight="1" s="151">
      <c r="A31" s="52" t="n"/>
      <c r="B31" s="90" t="n"/>
      <c r="C31" s="90" t="n"/>
      <c r="D31" s="90" t="n"/>
      <c r="E31" s="90" t="n"/>
      <c r="F31" s="90" t="n"/>
      <c r="G31" s="90" t="n"/>
      <c r="H31" s="90" t="n"/>
      <c r="I31" s="90" t="n"/>
      <c r="J31" s="90" t="n"/>
      <c r="K31" s="52" t="n"/>
    </row>
    <row r="32" ht="20.25" customHeight="1" s="151">
      <c r="A32" s="52" t="n"/>
      <c r="B32" s="178" t="inlineStr">
        <is>
          <t xml:space="preserve">STATEMENT OF WORK &amp; TERMS: </t>
        </is>
      </c>
      <c r="C32" s="153" t="n"/>
      <c r="D32" s="153" t="n"/>
      <c r="E32" s="153" t="n"/>
      <c r="F32" s="153" t="n"/>
      <c r="G32" s="153" t="n"/>
      <c r="H32" s="153" t="n"/>
      <c r="I32" s="153" t="n"/>
      <c r="J32" s="154" t="n"/>
      <c r="K32" s="52" t="n"/>
    </row>
    <row r="33">
      <c r="A33" s="52" t="n"/>
      <c r="B33" s="179" t="inlineStr">
        <is>
          <t>1. Services
MCP Engage ("Vendor") shall perform the following AI operations platform setup services (the "Services"): installation and configuration of OpenClaw (Clawdbot platform), Discord messaging channel integration, Airtable database integration, GoHighLevel CRM integration, environment setup with secure credential management, AI model configuration, basic persona and identity configuration, memory system setup, and initial testing and validation. Any service not expressly listed is a Change (see § 5).
2. Deliverables
2.1 OpenClaw Installation. Fully installed and configured OpenClaw (Clawdbot) system on Client-provided Mac mini via remote access.
2.2 Messaging Integration. One (1) Discord channel connected and configured with appropriate security and access controls.
2.3 CRM &amp; Database Integration. Airtable and GoHighLevel integrations configured and tested, with API connections validated.
2.4 Documentation. Basic usage documentation and configuration notes provided.
3. Review &amp; Approval Process
3.1 Testing Phase. Vendor will provide Client with access to the configured system for testing and validation.
3.2 Client Feedback Window. Client shall provide feedback within two (2) business days of completion notice. If Client has not responded by this deadline, Vendor will issue a written reminder. Should Client fail to respond within two (2) additional business days after such reminder, the Deliverables will be deemed accepted.
3.3 Revisions. Reasonable revisions to configuration within the original scope are included at no additional charge during the testing phase. Changes to scope require a Change Order under § 5.
4. Compensation &amp; Payment Terms
4.1 Fixed Fee. All Services are provided for a total fixed fee of TWO THOUSAND FOUR HUNDRED NINETY-NINE U.S. DOLLARS ($2,499.00 USD), exclusive of all taxes unless Client supplies a valid exemption certificate.
4.2 Deposit — Work Start. Fifty percent (50%) of the Fixed Fee ($1,249.50 USD) is due immediately upon Client's acceptance of this SOW. Vendor will not commence—and has no obligation to commence—any Services until the deposit funds have fully cleared Vendor's bank account.
4.3 Final Payment. The remaining fifty percent (50%) of the Fixed Fee ($1,249.50 USD) is due immediately upon completion and delivery of all Deliverables. NO NET 30 PAYMENT TERMS APPLY.
4.4 Refund Policy. 
   (a) NO REFUND is available after five (5) hours of work have been performed by Vendor.
   (b) If Client cancels within the first one (1) hour of work, a twenty-five percent (25%) refund of the deposit ($312.38 USD) will be provided. The remainder of the deposit is non-refundable.
   (c) After one (1) hour but before five (5) hours of work, Client may cancel but NO REFUND will be provided.
4.5 Late-Payment Fees. Any amount not paid when due shall bear interest at one-and-one-half percent (1.5%) per month (18% per annum) or the maximum rate permitted by applicable law, whichever is lower, from the due date until paid in full. Client is also responsible for all reasonable collection costs, including attorneys' fees.
5. Change Management
Any Change must be documented in a written change order ("Change Order") stating scope, fee, and timeline adjustments, signed by both parties. Vendor has no obligation to begin a Change until it receives the executed Change Order and any associated payment.
6. Delivery &amp; Acceptance
Vendor will provide Client with access credentials and system documentation via secure electronic transfer. Client shall have two (2) business days ("Acceptance Period") to test the system and request reasonable revisions within scope. If Client has not submitted written feedback by the end of the Acceptance Period, Vendor will issue a written reminder. Should Client fail to respond within two (2) additional business days after that reminder, the Deliverables will be deemed accepted.
7. Client Responsibilities
7.1 Infrastructure. Client shall provide a Mac mini with macOS for the OpenClaw installation. Vendor will perform installation and configuration via remote access (screen sharing or SSH). Client is responsible for network connectivity and remote access setup.
7.2 Credentials. Client must provide all necessary API keys, access credentials, and account permissions for Discord, Airtable, and GoHighLevel.
7.3 Cooperation. Client shall respond to reasonable requests for information and access in a timely manner to avoid project delays.
8. Technical Specifications
8.1 Platform. OpenClaw runs on Clawdbot, an open-source MIT-licensed platform.
8.2 AI Model. Configuration will support Anthropic Claude, OpenAI, or Client's preferred AI model provider (Client responsible for API costs).
8.3 Security. All credentials will be stored securely using industry-standard environment variable management.
9. Exclusions &amp; Additional Costs
(a) The Fixed Fee excludes ongoing AI model API costs, hosting/infrastructure costs, and third-party tool subscriptions (Airtable, GoHighLevel, Discord, etc.).
(b) Additional MCP server integrations, channels, skills, or automation workflows beyond the scope defined in § 1 require a Change Order.
(c) Ongoing maintenance, support, or training beyond the initial delivery is not included and may be contracted separately.
10. Rights &amp; Ownership
10.1 Open Source. OpenClaw (Clawdbot) is open-source software under the MIT License. Client receives full access to the codebase and may modify it freely.
10.2 Configuration. Upon full payment, all configuration files, documentation, and custom scripts created by Vendor become the property of Client.
10.3 No Warranty. The open-source software is provided "AS IS" without warranty of any kind. Vendor's obligation is limited to proper installation and configuration of the software.
11. Limitation of Liability
VENDOR'S TOTAL LIABILITY ARISING OUT OF OR RELATED TO THIS SOW SHALL NOT EXCEED THE TOTAL FIXED FEE PAID BY CLIENT ($2,499.00 USD). VENDOR SHALL NOT BE LIABLE FOR ANY INDIRECT, INCIDENTAL, SPECIAL, CONSEQUENTIAL, OR PUNITIVE DAMAGES, INCLUDING LOST PROFITS, EVEN IF ADVISED OF THE POSSIBILITY OF SUCH DAMAGES.
12. Suspension &amp; Termination by Vendor
Vendor may suspend work or terminate this SOW immediately upon written notice if (a) any payment is more than three (3) days late, (b) Client materially breaches this SOW, or (c) Client fails to provide necessary credentials, access, or cooperation as outlined in § 7.
13. Governing Law &amp; Venue
This SOW is governed by the laws of the State of New York. Any disputes shall be resolved in the state or federal courts located in New York County, New York, and each party consents to personal jurisdiction and venue in those courts.
14. Quote Approval &amp; Execution
Acceptance of this quote—whether by electronic signature, physical signature, or issuance of a purchase order referencing this SOW—constitutes Client's binding agreement to all terms herein. This SOW may be executed in counterparts, each deemed an original.
15. Entire Agreement
This SOW constitutes the entire agreement between the parties concerning the subject matter hereof and supersedes all prior agreements, understandings, and communications.</t>
        </is>
      </c>
      <c r="C33" s="153" t="n"/>
      <c r="D33" s="153" t="n"/>
      <c r="E33" s="153" t="n"/>
      <c r="F33" s="153" t="n"/>
      <c r="G33" s="153" t="n"/>
      <c r="H33" s="153" t="n"/>
      <c r="I33" s="153" t="n"/>
      <c r="J33" s="154" t="n"/>
      <c r="K33" s="52" t="n"/>
    </row>
    <row r="34" ht="30" customHeight="1" s="151">
      <c r="A34" s="55" t="n"/>
      <c r="B34" s="93" t="n"/>
      <c r="C34" s="55" t="n"/>
      <c r="D34" s="55" t="n"/>
      <c r="E34" s="55" t="n"/>
      <c r="F34" s="55" t="n"/>
      <c r="G34" s="55" t="n"/>
      <c r="H34" s="55" t="n"/>
      <c r="I34" s="55" t="n"/>
      <c r="J34" s="55" t="n"/>
      <c r="K34" s="55" t="n"/>
    </row>
  </sheetData>
  <mergeCells count="70">
    <mergeCell ref="E12:F12"/>
    <mergeCell ref="G12:H12"/>
    <mergeCell ref="B16:C16"/>
    <mergeCell ref="D10:E10"/>
    <mergeCell ref="F29:G29"/>
    <mergeCell ref="G2:H2"/>
    <mergeCell ref="I15:J15"/>
    <mergeCell ref="H29:I29"/>
    <mergeCell ref="I2:J2"/>
    <mergeCell ref="G11:H11"/>
    <mergeCell ref="I11:J11"/>
    <mergeCell ref="E14:F14"/>
    <mergeCell ref="I26:J26"/>
    <mergeCell ref="B12:C12"/>
    <mergeCell ref="C2:E2"/>
    <mergeCell ref="D6:E6"/>
    <mergeCell ref="E20:F20"/>
    <mergeCell ref="F30:G30"/>
    <mergeCell ref="I16:J16"/>
    <mergeCell ref="B28:J28"/>
    <mergeCell ref="B11:C11"/>
    <mergeCell ref="I25:J25"/>
    <mergeCell ref="G10:H10"/>
    <mergeCell ref="E13:F13"/>
    <mergeCell ref="G13:H13"/>
    <mergeCell ref="G18:H18"/>
    <mergeCell ref="G3:H3"/>
    <mergeCell ref="I18:J18"/>
    <mergeCell ref="I3:J3"/>
    <mergeCell ref="B13:C13"/>
    <mergeCell ref="B33:J33"/>
    <mergeCell ref="I12:J12"/>
    <mergeCell ref="B29:C29"/>
    <mergeCell ref="B27:H27"/>
    <mergeCell ref="E15:F15"/>
    <mergeCell ref="D7:E7"/>
    <mergeCell ref="G15:H15"/>
    <mergeCell ref="I24:J24"/>
    <mergeCell ref="B19:C19"/>
    <mergeCell ref="E11:F11"/>
    <mergeCell ref="B32:J32"/>
    <mergeCell ref="G5:H5"/>
    <mergeCell ref="C3:E3"/>
    <mergeCell ref="G14:H14"/>
    <mergeCell ref="I23:J23"/>
    <mergeCell ref="I5:J5"/>
    <mergeCell ref="I14:J14"/>
    <mergeCell ref="D18:E18"/>
    <mergeCell ref="D9:E9"/>
    <mergeCell ref="D25:E25"/>
    <mergeCell ref="G4:H4"/>
    <mergeCell ref="D8:E8"/>
    <mergeCell ref="B30:C30"/>
    <mergeCell ref="I4:J4"/>
    <mergeCell ref="G20:H20"/>
    <mergeCell ref="B15:C15"/>
    <mergeCell ref="D24:E24"/>
    <mergeCell ref="D30:E30"/>
    <mergeCell ref="G16:H16"/>
    <mergeCell ref="I20:J20"/>
    <mergeCell ref="I10:J10"/>
    <mergeCell ref="D29:E29"/>
    <mergeCell ref="B20:C20"/>
    <mergeCell ref="D5:E5"/>
    <mergeCell ref="D23:E23"/>
    <mergeCell ref="B22:J22"/>
    <mergeCell ref="C4:E4"/>
    <mergeCell ref="I13:J13"/>
    <mergeCell ref="D26:E26"/>
    <mergeCell ref="H30:I30"/>
  </mergeCells>
  <hyperlinks>
    <hyperlink xmlns:r="http://schemas.openxmlformats.org/officeDocument/2006/relationships" ref="D8" r:id="rId1"/>
  </hyperlinks>
  <printOptions horizontalCentered="1" gridLines="1"/>
  <pageMargins left="0.7" right="0.7" top="0.863220494053065" bottom="0.75" header="0" footer="0"/>
  <pageSetup orientation="portrait" fitToHeight="0" pageOrder="overThenDown" cellComments="atEnd"/>
</worksheet>
</file>

<file path=xl/worksheets/sheet2.xml><?xml version="1.0" encoding="utf-8"?>
<worksheet xmlns="http://schemas.openxmlformats.org/spreadsheetml/2006/main">
  <sheetPr>
    <outlinePr summaryBelow="0" summaryRight="0"/>
    <pageSetUpPr fitToPage="1"/>
  </sheetPr>
  <dimension ref="A1:K88"/>
  <sheetViews>
    <sheetView showGridLines="0" workbookViewId="0">
      <selection activeCell="A1" sqref="A1"/>
    </sheetView>
  </sheetViews>
  <sheetFormatPr baseColWidth="8" defaultColWidth="12.63" defaultRowHeight="15.75" customHeight="1" outlineLevelRow="1"/>
  <cols>
    <col width="15.13" customWidth="1" style="151" min="1" max="1"/>
    <col width="12.63" customWidth="1" style="151" min="2" max="10"/>
    <col width="15.13" customWidth="1" style="151" min="11" max="11"/>
  </cols>
  <sheetData>
    <row r="1" ht="30" customHeight="1" s="151">
      <c r="A1" s="1" t="n"/>
      <c r="B1" s="1" t="n"/>
      <c r="C1" s="1" t="n"/>
      <c r="D1" s="2" t="n"/>
      <c r="E1" s="3" t="n"/>
      <c r="F1" s="3" t="n"/>
      <c r="G1" s="1" t="n"/>
      <c r="H1" s="1" t="n"/>
      <c r="I1" s="1" t="n"/>
      <c r="J1" s="1" t="n"/>
      <c r="K1" s="1" t="n"/>
    </row>
    <row r="2" ht="30" customHeight="1" s="151">
      <c r="A2" s="18" t="n"/>
      <c r="B2" s="5" t="n"/>
      <c r="C2" s="180" t="inlineStr">
        <is>
          <t>Biohazard VFX</t>
        </is>
      </c>
      <c r="D2" s="153" t="n"/>
      <c r="E2" s="154" t="n"/>
      <c r="F2" s="3" t="n"/>
      <c r="G2" s="152" t="inlineStr">
        <is>
          <t>QUOTE</t>
        </is>
      </c>
      <c r="H2" s="154" t="n"/>
      <c r="I2" s="155" t="inlineStr">
        <is>
          <t>QU-025-20.1</t>
        </is>
      </c>
      <c r="J2" s="154" t="n"/>
      <c r="K2" s="3" t="n"/>
    </row>
    <row r="3" ht="30" customHeight="1" s="151">
      <c r="A3" s="18" t="n"/>
      <c r="B3" s="11" t="n"/>
      <c r="C3" s="156" t="inlineStr">
        <is>
          <t>660 Chipmunk Dr.
Woodland Park CO. 80863</t>
        </is>
      </c>
      <c r="D3" s="157" t="n"/>
      <c r="E3" s="158" t="n"/>
      <c r="F3" s="3" t="n"/>
      <c r="G3" s="181" t="inlineStr">
        <is>
          <t>'A LIBRARY OF WONDERS' - ASSOULINE</t>
        </is>
      </c>
      <c r="H3" s="158" t="n"/>
      <c r="I3" s="159" t="inlineStr">
        <is>
          <t>Creation Date:
7/30/2025</t>
        </is>
      </c>
      <c r="J3" s="160" t="n"/>
      <c r="K3" s="3" t="n"/>
    </row>
    <row r="4" ht="30" customHeight="1" s="151">
      <c r="A4" s="18" t="n"/>
      <c r="B4" s="19" t="n"/>
      <c r="C4" s="161" t="inlineStr">
        <is>
          <t>contact@biohazardvfx.com</t>
        </is>
      </c>
      <c r="D4" s="162" t="n"/>
      <c r="E4" s="163" t="n"/>
      <c r="F4" s="3" t="n"/>
      <c r="G4" s="164" t="inlineStr">
        <is>
          <t>Project Code:
SSLN</t>
        </is>
      </c>
      <c r="H4" s="163" t="n"/>
      <c r="I4" s="165" t="inlineStr">
        <is>
          <t>Quote Expiry:
8/8/2025</t>
        </is>
      </c>
      <c r="J4" s="163" t="n"/>
      <c r="K4" s="3" t="n"/>
    </row>
    <row r="5" ht="15" customHeight="1" s="151">
      <c r="A5" s="25" t="n"/>
      <c r="B5" s="90" t="n"/>
      <c r="C5" s="90" t="n"/>
      <c r="D5" s="90" t="n"/>
      <c r="F5" s="90" t="n"/>
      <c r="G5" s="90" t="n"/>
      <c r="I5" s="90" t="n"/>
      <c r="K5" s="25" t="n"/>
    </row>
    <row r="6" ht="15" customHeight="1" s="151">
      <c r="A6" s="18" t="n"/>
      <c r="B6" s="182" t="inlineStr">
        <is>
          <t>Bidding Producer:</t>
        </is>
      </c>
      <c r="C6" s="160" t="n"/>
      <c r="D6" s="28" t="inlineStr">
        <is>
          <t>Nicholai Vogel</t>
        </is>
      </c>
      <c r="E6" s="166" t="inlineStr">
        <is>
          <t>nicholai@biohazardvfx.com</t>
        </is>
      </c>
      <c r="F6" s="160" t="n"/>
      <c r="K6" s="3" t="n"/>
    </row>
    <row r="7" ht="15" customHeight="1" s="151">
      <c r="A7" s="18" t="n"/>
      <c r="B7" s="183" t="inlineStr">
        <is>
          <t>Bidding Producer:</t>
        </is>
      </c>
      <c r="C7" s="168" t="n"/>
      <c r="D7" s="31" t="inlineStr">
        <is>
          <t>Davané</t>
        </is>
      </c>
      <c r="E7" s="167" t="inlineStr">
        <is>
          <t>davane@biohazardvfx.com</t>
        </is>
      </c>
      <c r="F7" s="168" t="n"/>
      <c r="K7" s="3" t="n"/>
    </row>
    <row r="8" ht="15" customHeight="1" s="151">
      <c r="A8" s="18" t="n"/>
      <c r="B8" s="183" t="inlineStr">
        <is>
          <t>Prod. Company:</t>
        </is>
      </c>
      <c r="C8" s="168" t="n"/>
      <c r="D8" s="31" t="inlineStr">
        <is>
          <t>Paradoxal Inc.</t>
        </is>
      </c>
      <c r="E8" s="167" t="inlineStr">
        <is>
          <t>www.paradoxal.net</t>
        </is>
      </c>
      <c r="F8" s="168" t="n"/>
      <c r="J8" s="34" t="n"/>
      <c r="K8" s="3" t="n"/>
    </row>
    <row r="9" ht="15" customHeight="1" s="151">
      <c r="A9" s="18" t="n"/>
      <c r="B9" s="184" t="inlineStr">
        <is>
          <t>Producer:</t>
        </is>
      </c>
      <c r="C9" s="163" t="n"/>
      <c r="D9" s="36" t="inlineStr">
        <is>
          <t>Olga Kotova</t>
        </is>
      </c>
      <c r="E9" s="161" t="inlineStr">
        <is>
          <t>olga@paradoxal.net</t>
        </is>
      </c>
      <c r="F9" s="163" t="n"/>
      <c r="J9" s="34" t="n"/>
      <c r="K9" s="3" t="n"/>
    </row>
    <row r="10" ht="14.25" customHeight="1" s="151">
      <c r="A10" s="25" t="n"/>
      <c r="B10" s="90" t="n"/>
      <c r="C10" s="90" t="n"/>
      <c r="D10" s="90" t="n"/>
      <c r="F10" s="90" t="n"/>
      <c r="G10" s="90" t="n"/>
      <c r="I10" s="90" t="n"/>
      <c r="K10" s="25" t="n"/>
    </row>
    <row r="11" ht="29.25" customHeight="1" s="151">
      <c r="A11" s="52" t="n"/>
      <c r="B11" s="185" t="inlineStr">
        <is>
          <t>'A LIBRARY OF WONDERS' for ASSOULINE</t>
        </is>
      </c>
      <c r="C11" s="186" t="n"/>
      <c r="D11" s="186" t="n"/>
      <c r="E11" s="186" t="n"/>
      <c r="F11" s="186" t="n"/>
      <c r="G11" s="186" t="n"/>
      <c r="H11" s="186" t="n"/>
      <c r="I11" s="186" t="n"/>
      <c r="J11" s="187" t="n"/>
      <c r="K11" s="52" t="n"/>
    </row>
    <row r="12" ht="15" customHeight="1" s="151">
      <c r="A12" s="52" t="n"/>
      <c r="B12" s="188" t="inlineStr">
        <is>
          <t>Scope of work</t>
        </is>
      </c>
      <c r="C12" s="153" t="n"/>
      <c r="D12" s="154" t="n"/>
      <c r="E12" s="189" t="inlineStr">
        <is>
          <t>Reference</t>
        </is>
      </c>
      <c r="F12" s="153" t="n"/>
      <c r="G12" s="154" t="n"/>
      <c r="H12" s="189" t="inlineStr">
        <is>
          <t>Timeline</t>
        </is>
      </c>
      <c r="I12" s="153" t="n"/>
      <c r="J12" s="154" t="n"/>
      <c r="K12" s="52" t="n"/>
    </row>
    <row r="13" ht="30" customHeight="1" s="151">
      <c r="A13" s="52" t="n"/>
      <c r="B13" s="190" t="inlineStr">
        <is>
          <t>1x 45s Hero Ad
16x stills</t>
        </is>
      </c>
      <c r="C13" s="153" t="n"/>
      <c r="D13" s="154" t="n"/>
      <c r="E13" s="191" t="inlineStr">
        <is>
          <t>'ASSOULINE HOLIDAY  CAMPAIGN 2025 CREATIVE BRIEF'</t>
        </is>
      </c>
      <c r="F13" s="153" t="n"/>
      <c r="G13" s="154" t="n"/>
      <c r="H13" s="190" t="inlineStr">
        <is>
          <t xml:space="preserve">Start: August ~15th
End: October ~15th        </t>
        </is>
      </c>
      <c r="I13" s="153" t="n"/>
      <c r="J13" s="154" t="n"/>
      <c r="K13" s="52" t="n"/>
    </row>
    <row r="14" ht="17.25" customHeight="1" s="151">
      <c r="A14" s="25" t="n"/>
      <c r="B14" s="90" t="n"/>
      <c r="C14" s="90" t="n"/>
      <c r="D14" s="90" t="n"/>
      <c r="F14" s="90" t="n"/>
      <c r="G14" s="90" t="n"/>
      <c r="I14" s="90" t="n"/>
      <c r="K14" s="25" t="n"/>
    </row>
    <row r="15" ht="16.5" customHeight="1" s="151">
      <c r="A15" s="52" t="n"/>
      <c r="B15" s="176" t="inlineStr">
        <is>
          <t>Rate Card:</t>
        </is>
      </c>
      <c r="C15" s="153" t="n"/>
      <c r="D15" s="153" t="n"/>
      <c r="E15" s="153" t="n"/>
      <c r="F15" s="153" t="n"/>
      <c r="G15" s="153" t="n"/>
      <c r="H15" s="153" t="n"/>
      <c r="I15" s="153" t="n"/>
      <c r="J15" s="154" t="n"/>
      <c r="K15" s="52" t="n"/>
    </row>
    <row r="16" collapsed="1" ht="15" customHeight="1" s="151">
      <c r="A16" s="52" t="n"/>
      <c r="B16" s="106" t="inlineStr">
        <is>
          <t>LOCAL 839 IATSE Wage Scales</t>
        </is>
      </c>
      <c r="C16" s="153" t="n"/>
      <c r="D16" s="153" t="n"/>
      <c r="E16" s="106" t="inlineStr">
        <is>
          <t>Local-700-Majors-Wage-Rates</t>
        </is>
      </c>
      <c r="F16" s="153" t="n"/>
      <c r="G16" s="153" t="n"/>
      <c r="H16" s="192" t="inlineStr">
        <is>
          <t>Local #695 Wage Schedules</t>
        </is>
      </c>
      <c r="I16" s="153" t="n"/>
      <c r="J16" s="154" t="n"/>
      <c r="K16" s="52" t="n"/>
    </row>
    <row r="17" hidden="1" outlineLevel="1" ht="15" customHeight="1" s="151">
      <c r="A17" s="52" t="n"/>
      <c r="B17" s="107" t="inlineStr">
        <is>
          <t>Union Rate:</t>
        </is>
      </c>
      <c r="C17" s="108" t="n">
        <v>1200</v>
      </c>
      <c r="D17" s="108" t="n">
        <v>800</v>
      </c>
      <c r="E17" s="108" t="n">
        <v>700</v>
      </c>
      <c r="F17" s="108" t="n">
        <v>660</v>
      </c>
      <c r="G17" s="108" t="n">
        <v>590</v>
      </c>
      <c r="H17" s="108" t="n">
        <v>575</v>
      </c>
      <c r="I17" s="108" t="n">
        <v>475</v>
      </c>
      <c r="J17" s="108" t="n">
        <v>450</v>
      </c>
      <c r="K17" s="52" t="n"/>
    </row>
    <row r="18" hidden="1" outlineLevel="1" ht="15" customHeight="1" s="151">
      <c r="A18" s="52" t="n"/>
      <c r="B18" s="107" t="n">
        <v>0.8</v>
      </c>
      <c r="C18" s="108">
        <f>C17*B18</f>
        <v/>
      </c>
      <c r="D18" s="108">
        <f>D17*B18</f>
        <v/>
      </c>
      <c r="E18" s="108">
        <f>E17*B18</f>
        <v/>
      </c>
      <c r="F18" s="108">
        <f>F17*B18</f>
        <v/>
      </c>
      <c r="G18" s="108">
        <f>G17*B18</f>
        <v/>
      </c>
      <c r="H18" s="108">
        <f>H17*B18</f>
        <v/>
      </c>
      <c r="I18" s="108">
        <f>I17*B18</f>
        <v/>
      </c>
      <c r="J18" s="108">
        <f>J17*B18</f>
        <v/>
      </c>
      <c r="K18" s="52" t="n"/>
    </row>
    <row r="19" ht="18.75" customHeight="1" s="151">
      <c r="A19" s="25" t="n"/>
      <c r="B19" s="90" t="n"/>
      <c r="C19" s="90" t="n"/>
      <c r="D19" s="90" t="n"/>
      <c r="F19" s="90" t="n"/>
      <c r="G19" s="90" t="n"/>
      <c r="I19" s="90" t="n"/>
      <c r="K19" s="25" t="n"/>
    </row>
    <row r="20" ht="16.5" customHeight="1" s="151">
      <c r="A20" s="37" t="n"/>
      <c r="B20" s="169" t="inlineStr">
        <is>
          <t>Title</t>
        </is>
      </c>
      <c r="C20" s="154" t="n"/>
      <c r="D20" s="169" t="inlineStr">
        <is>
          <t>Department</t>
        </is>
      </c>
      <c r="E20" s="154" t="n"/>
      <c r="F20" s="109" t="inlineStr">
        <is>
          <t>Rate/day</t>
        </is>
      </c>
      <c r="G20" s="169" t="inlineStr">
        <is>
          <t>Projected Working Days</t>
        </is>
      </c>
      <c r="H20" s="154" t="n"/>
      <c r="I20" s="109" t="inlineStr">
        <is>
          <t>Cost USD</t>
        </is>
      </c>
      <c r="J20" s="154" t="n"/>
      <c r="K20" s="37" t="n"/>
    </row>
    <row r="21" ht="19.5" customHeight="1" s="151">
      <c r="A21" s="90" t="n"/>
      <c r="B21" s="81" t="inlineStr">
        <is>
          <t>CG Supervisor</t>
        </is>
      </c>
      <c r="C21" s="160" t="n"/>
      <c r="D21" s="81" t="inlineStr">
        <is>
          <t>Leadership / Prod</t>
        </is>
      </c>
      <c r="E21" s="160" t="n"/>
      <c r="F21" s="110">
        <f>F18</f>
        <v/>
      </c>
      <c r="G21" s="81">
        <f>40/2</f>
        <v/>
      </c>
      <c r="H21" s="160" t="n"/>
      <c r="I21" s="110">
        <f>product(G21,F21)</f>
        <v/>
      </c>
      <c r="J21" s="160" t="n"/>
      <c r="K21" s="128" t="n"/>
    </row>
    <row r="22" ht="19.5" customHeight="1" s="151">
      <c r="A22" s="90" t="n"/>
      <c r="B22" s="193" t="inlineStr">
        <is>
          <t>Animation Director</t>
        </is>
      </c>
      <c r="C22" s="168" t="n"/>
      <c r="D22" s="193" t="inlineStr">
        <is>
          <t>Leadership / Prod</t>
        </is>
      </c>
      <c r="E22" s="168" t="n"/>
      <c r="F22" s="112">
        <f>F18</f>
        <v/>
      </c>
      <c r="G22" s="193">
        <f>40/2</f>
        <v/>
      </c>
      <c r="H22" s="168" t="n"/>
      <c r="I22" s="112" t="n"/>
      <c r="J22" s="168" t="n"/>
      <c r="K22" s="128" t="n"/>
    </row>
    <row r="23" ht="19.5" customHeight="1" s="151">
      <c r="A23" s="90" t="n"/>
      <c r="B23" s="82" t="inlineStr">
        <is>
          <t>Line Producer</t>
        </is>
      </c>
      <c r="C23" s="168" t="n"/>
      <c r="D23" s="82" t="inlineStr">
        <is>
          <t>Leadership / Prod</t>
        </is>
      </c>
      <c r="E23" s="168" t="n"/>
      <c r="F23" s="114">
        <f>E18</f>
        <v/>
      </c>
      <c r="G23" s="82">
        <f>40/2</f>
        <v/>
      </c>
      <c r="H23" s="168" t="n"/>
      <c r="I23" s="114">
        <f>product(G23,F23)</f>
        <v/>
      </c>
      <c r="J23" s="168" t="n"/>
      <c r="K23" s="128" t="n"/>
    </row>
    <row r="24" ht="19.5" customHeight="1" s="151">
      <c r="A24" s="90" t="n"/>
      <c r="B24" s="84" t="inlineStr">
        <is>
          <t>Production Coordinator</t>
        </is>
      </c>
      <c r="C24" s="163" t="n"/>
      <c r="D24" s="84" t="inlineStr">
        <is>
          <t>Leadership / Prod</t>
        </is>
      </c>
      <c r="E24" s="163" t="n"/>
      <c r="F24" s="116">
        <f>J18</f>
        <v/>
      </c>
      <c r="G24" s="84">
        <f>40/2</f>
        <v/>
      </c>
      <c r="H24" s="163" t="n"/>
      <c r="I24" s="116">
        <f>product(G24,F24)</f>
        <v/>
      </c>
      <c r="J24" s="163" t="n"/>
      <c r="K24" s="25" t="n"/>
    </row>
    <row r="25" ht="7.5" customHeight="1" s="151">
      <c r="A25" s="90" t="n"/>
      <c r="B25" s="48" t="n"/>
      <c r="C25" s="90" t="n"/>
      <c r="D25" s="90" t="n"/>
      <c r="F25" s="90" t="n"/>
      <c r="G25" s="90" t="n"/>
      <c r="I25" s="171" t="n"/>
      <c r="J25" s="172" t="n"/>
      <c r="K25" s="25" t="n"/>
    </row>
    <row r="26" ht="19.5" customHeight="1" s="151">
      <c r="A26" s="90" t="n"/>
      <c r="B26" s="41" t="inlineStr">
        <is>
          <t>Storyboard / Previs Lead</t>
        </is>
      </c>
      <c r="C26" s="170" t="n"/>
      <c r="D26" s="81" t="inlineStr">
        <is>
          <t>Pre-Production Editorial</t>
        </is>
      </c>
      <c r="E26" s="160" t="n"/>
      <c r="F26" s="110">
        <f>H18</f>
        <v/>
      </c>
      <c r="G26" s="81" t="n">
        <v>3</v>
      </c>
      <c r="H26" s="160" t="n"/>
      <c r="I26" s="110">
        <f>product(G26,F26)</f>
        <v/>
      </c>
      <c r="J26" s="160" t="n"/>
      <c r="K26" s="25" t="n"/>
    </row>
    <row r="27" ht="19.5" customHeight="1" s="151">
      <c r="A27" s="90" t="n"/>
      <c r="B27" s="118" t="inlineStr">
        <is>
          <t>Concept Artist</t>
        </is>
      </c>
      <c r="C27" s="162" t="n"/>
      <c r="D27" s="194" t="inlineStr">
        <is>
          <t>2D</t>
        </is>
      </c>
      <c r="E27" s="163" t="n"/>
      <c r="F27" s="119">
        <f>H18</f>
        <v/>
      </c>
      <c r="G27" s="194" t="n">
        <v>5</v>
      </c>
      <c r="H27" s="163" t="n"/>
      <c r="I27" s="119" t="n"/>
      <c r="J27" s="163" t="n"/>
      <c r="K27" s="51" t="inlineStr">
        <is>
          <t>d</t>
        </is>
      </c>
    </row>
    <row r="28" ht="7.5" customHeight="1" s="151">
      <c r="A28" s="90" t="n"/>
      <c r="B28" s="48" t="n"/>
      <c r="C28" s="90" t="n"/>
      <c r="D28" s="90" t="n"/>
      <c r="F28" s="90" t="n"/>
      <c r="G28" s="90" t="n"/>
      <c r="I28" s="171" t="n"/>
      <c r="J28" s="172" t="n"/>
      <c r="K28" s="25" t="n"/>
    </row>
    <row r="29" ht="19.5" customHeight="1" s="151">
      <c r="A29" s="90" t="n"/>
      <c r="B29" s="81" t="inlineStr">
        <is>
          <t>Model / Texture Lead</t>
        </is>
      </c>
      <c r="C29" s="160" t="n"/>
      <c r="D29" s="81" t="inlineStr">
        <is>
          <t>Assets</t>
        </is>
      </c>
      <c r="E29" s="160" t="n"/>
      <c r="F29" s="110">
        <f>F18</f>
        <v/>
      </c>
      <c r="G29" s="81">
        <f>15/2</f>
        <v/>
      </c>
      <c r="H29" s="160" t="n"/>
      <c r="I29" s="110">
        <f>product(G29,F29)</f>
        <v/>
      </c>
      <c r="J29" s="160" t="n"/>
      <c r="K29" s="25" t="n"/>
    </row>
    <row r="30" ht="19.5" customHeight="1" s="151">
      <c r="A30" s="90" t="n"/>
      <c r="B30" s="195" t="inlineStr">
        <is>
          <t>Model / Texture Artist</t>
        </is>
      </c>
      <c r="C30" s="168" t="n"/>
      <c r="D30" s="195" t="inlineStr">
        <is>
          <t>Assets</t>
        </is>
      </c>
      <c r="E30" s="168" t="n"/>
      <c r="F30" s="122">
        <f>H18</f>
        <v/>
      </c>
      <c r="G30" s="195">
        <f>15/2</f>
        <v/>
      </c>
      <c r="H30" s="168" t="n"/>
      <c r="I30" s="122" t="n"/>
      <c r="J30" s="168" t="n"/>
      <c r="K30" s="25" t="n"/>
    </row>
    <row r="31" ht="19.5" customHeight="1" s="151">
      <c r="A31" s="90" t="n"/>
      <c r="B31" s="195" t="inlineStr">
        <is>
          <t>Model / Texture Artist</t>
        </is>
      </c>
      <c r="C31" s="168" t="n"/>
      <c r="D31" s="195" t="inlineStr">
        <is>
          <t>Assets</t>
        </is>
      </c>
      <c r="E31" s="168" t="n"/>
      <c r="F31" s="122">
        <f>H18</f>
        <v/>
      </c>
      <c r="G31" s="195">
        <f>15/2</f>
        <v/>
      </c>
      <c r="H31" s="168" t="n"/>
      <c r="I31" s="122" t="n"/>
      <c r="J31" s="168" t="n"/>
      <c r="K31" s="25" t="n"/>
    </row>
    <row r="32" ht="19.5" customHeight="1" s="151">
      <c r="A32" s="90" t="n"/>
      <c r="B32" s="84" t="inlineStr">
        <is>
          <t>Rigging TD</t>
        </is>
      </c>
      <c r="C32" s="163" t="n"/>
      <c r="D32" s="84" t="inlineStr">
        <is>
          <t>Assets</t>
        </is>
      </c>
      <c r="E32" s="163" t="n"/>
      <c r="F32" s="116">
        <f>H18</f>
        <v/>
      </c>
      <c r="G32" s="84" t="n">
        <v>6</v>
      </c>
      <c r="H32" s="163" t="n"/>
      <c r="I32" s="116">
        <f>product(G32,F32)</f>
        <v/>
      </c>
      <c r="J32" s="163" t="n"/>
      <c r="K32" s="25" t="n"/>
    </row>
    <row r="33" ht="7.5" customHeight="1" s="151">
      <c r="A33" s="90" t="n"/>
      <c r="B33" s="48" t="n"/>
      <c r="C33" s="90" t="n"/>
      <c r="D33" s="90" t="n"/>
      <c r="F33" s="90" t="n"/>
      <c r="G33" s="90" t="n"/>
      <c r="I33" s="171" t="n"/>
      <c r="J33" s="172" t="n"/>
      <c r="K33" s="25" t="n"/>
    </row>
    <row r="34" ht="19.5" customHeight="1" s="151">
      <c r="A34" s="90" t="n"/>
      <c r="B34" s="81" t="inlineStr">
        <is>
          <t>Layout Artist</t>
        </is>
      </c>
      <c r="C34" s="160" t="n"/>
      <c r="D34" s="81" t="inlineStr">
        <is>
          <t>Layout / Animation</t>
        </is>
      </c>
      <c r="E34" s="160" t="n"/>
      <c r="F34" s="110">
        <f>H18</f>
        <v/>
      </c>
      <c r="G34" s="81" t="n">
        <v>5</v>
      </c>
      <c r="H34" s="160" t="n"/>
      <c r="I34" s="110">
        <f>product(G34,F34)</f>
        <v/>
      </c>
      <c r="J34" s="160" t="n"/>
      <c r="K34" s="25" t="n"/>
    </row>
    <row r="35" ht="19.5" customHeight="1" s="151">
      <c r="A35" s="90" t="n"/>
      <c r="B35" s="82" t="inlineStr">
        <is>
          <t>Lead Animator</t>
        </is>
      </c>
      <c r="C35" s="168" t="n"/>
      <c r="D35" s="82" t="inlineStr">
        <is>
          <t>Layout / Animation</t>
        </is>
      </c>
      <c r="E35" s="168" t="n"/>
      <c r="F35" s="114">
        <f>F18</f>
        <v/>
      </c>
      <c r="G35" s="82" t="n">
        <v>10</v>
      </c>
      <c r="H35" s="168" t="n"/>
      <c r="I35" s="114">
        <f>product(G35,F35)</f>
        <v/>
      </c>
      <c r="J35" s="168" t="n"/>
      <c r="K35" s="25" t="n"/>
    </row>
    <row r="36" ht="19.5" customHeight="1" s="151">
      <c r="A36" s="90" t="n"/>
      <c r="B36" s="82" t="inlineStr">
        <is>
          <t>Animator</t>
        </is>
      </c>
      <c r="C36" s="168" t="n"/>
      <c r="D36" s="82" t="inlineStr">
        <is>
          <t>Layout / Animation</t>
        </is>
      </c>
      <c r="E36" s="168" t="n"/>
      <c r="F36" s="114">
        <f>H18</f>
        <v/>
      </c>
      <c r="G36" s="82" t="n">
        <v>10</v>
      </c>
      <c r="H36" s="168" t="n"/>
      <c r="I36" s="114">
        <f>product(G36,F36)</f>
        <v/>
      </c>
      <c r="J36" s="168" t="n"/>
      <c r="K36" s="25" t="n"/>
    </row>
    <row r="37" ht="19.5" customHeight="1" s="151">
      <c r="A37" s="90" t="n"/>
      <c r="B37" s="195" t="inlineStr">
        <is>
          <t>Animator</t>
        </is>
      </c>
      <c r="C37" s="168" t="n"/>
      <c r="D37" s="195" t="inlineStr">
        <is>
          <t>Layout / Animation</t>
        </is>
      </c>
      <c r="E37" s="168" t="n"/>
      <c r="F37" s="122">
        <f>H18</f>
        <v/>
      </c>
      <c r="G37" s="195" t="n">
        <v>9</v>
      </c>
      <c r="H37" s="168" t="n"/>
      <c r="I37" s="122" t="n"/>
      <c r="J37" s="168" t="n"/>
      <c r="K37" s="25" t="n"/>
    </row>
    <row r="38" ht="19.5" customHeight="1" s="151">
      <c r="A38" s="90" t="n"/>
      <c r="B38" s="194" t="inlineStr">
        <is>
          <t>Animator</t>
        </is>
      </c>
      <c r="C38" s="163" t="n"/>
      <c r="D38" s="194" t="inlineStr">
        <is>
          <t>Layout / Animation</t>
        </is>
      </c>
      <c r="E38" s="163" t="n"/>
      <c r="F38" s="119">
        <f>H18</f>
        <v/>
      </c>
      <c r="G38" s="194" t="n">
        <v>9</v>
      </c>
      <c r="H38" s="163" t="n"/>
      <c r="I38" s="119" t="n"/>
      <c r="J38" s="163" t="n"/>
      <c r="K38" s="25" t="n"/>
    </row>
    <row r="39" ht="7.5" customHeight="1" s="151">
      <c r="A39" s="90" t="n"/>
      <c r="B39" s="48" t="n"/>
      <c r="C39" s="90" t="n"/>
      <c r="D39" s="90" t="n"/>
      <c r="F39" s="90" t="n"/>
      <c r="G39" s="90" t="n"/>
      <c r="I39" s="171" t="n"/>
      <c r="J39" s="172" t="n"/>
      <c r="K39" s="25" t="n"/>
    </row>
    <row r="40" ht="19.5" customHeight="1" s="151">
      <c r="A40" s="90" t="n"/>
      <c r="B40" s="81" t="inlineStr">
        <is>
          <t>FX TD</t>
        </is>
      </c>
      <c r="C40" s="160" t="n"/>
      <c r="D40" s="196" t="inlineStr">
        <is>
          <t>FX/Lookdev/Lighting</t>
        </is>
      </c>
      <c r="E40" s="160" t="n"/>
      <c r="F40" s="110">
        <f>G18</f>
        <v/>
      </c>
      <c r="G40" s="81" t="n">
        <v>5</v>
      </c>
      <c r="H40" s="160" t="n"/>
      <c r="I40" s="110">
        <f>product(G40,F40)</f>
        <v/>
      </c>
      <c r="J40" s="160" t="n"/>
      <c r="K40" s="25" t="n"/>
    </row>
    <row r="41" ht="19.5" customHeight="1" s="151">
      <c r="A41" s="90" t="n"/>
      <c r="B41" s="82" t="inlineStr">
        <is>
          <t>Shader/Lookdev Artist</t>
        </is>
      </c>
      <c r="C41" s="168" t="n"/>
      <c r="D41" s="82" t="inlineStr">
        <is>
          <t>FX/Lookdev/Lighting</t>
        </is>
      </c>
      <c r="E41" s="168" t="n"/>
      <c r="F41" s="114">
        <f>G18</f>
        <v/>
      </c>
      <c r="G41" s="82" t="n">
        <v>5</v>
      </c>
      <c r="H41" s="168" t="n"/>
      <c r="I41" s="114">
        <f>product(G41,F41)</f>
        <v/>
      </c>
      <c r="J41" s="168" t="n"/>
      <c r="K41" s="25" t="n"/>
    </row>
    <row r="42" ht="19.5" customHeight="1" s="151">
      <c r="A42" s="90" t="n"/>
      <c r="B42" s="82" t="inlineStr">
        <is>
          <t>Lead Lighter</t>
        </is>
      </c>
      <c r="C42" s="168" t="n"/>
      <c r="D42" s="197" t="inlineStr">
        <is>
          <t>FX/Lookdev/Lighting</t>
        </is>
      </c>
      <c r="E42" s="168" t="n"/>
      <c r="F42" s="114">
        <f>G18</f>
        <v/>
      </c>
      <c r="G42" s="82" t="n">
        <v>5</v>
      </c>
      <c r="H42" s="168" t="n"/>
      <c r="I42" s="114">
        <f>product(G42,F42)</f>
        <v/>
      </c>
      <c r="J42" s="168" t="n"/>
      <c r="K42" s="25" t="n"/>
    </row>
    <row r="43" ht="19.5" customHeight="1" s="151">
      <c r="A43" s="90" t="n"/>
      <c r="B43" s="194" t="inlineStr">
        <is>
          <t>Render Wrangler</t>
        </is>
      </c>
      <c r="C43" s="163" t="n"/>
      <c r="D43" s="198" t="inlineStr">
        <is>
          <t>FX/Lookdev/Lighting</t>
        </is>
      </c>
      <c r="E43" s="163" t="n"/>
      <c r="F43" s="119">
        <f>I18</f>
        <v/>
      </c>
      <c r="G43" s="194" t="n">
        <v>5</v>
      </c>
      <c r="H43" s="163" t="n"/>
      <c r="I43" s="199" t="n"/>
      <c r="J43" s="163" t="n"/>
      <c r="K43" s="25" t="n"/>
    </row>
    <row r="44" ht="7.5" customHeight="1" s="151">
      <c r="A44" s="90" t="n"/>
      <c r="B44" s="48" t="n"/>
      <c r="C44" s="90" t="n"/>
      <c r="D44" s="90" t="n"/>
      <c r="E44" s="90" t="n"/>
      <c r="F44" s="90" t="n"/>
      <c r="G44" s="90" t="n"/>
      <c r="H44" s="90" t="n"/>
      <c r="I44" s="171" t="n"/>
      <c r="J44" s="172" t="n"/>
      <c r="K44" s="25" t="n"/>
    </row>
    <row r="45" ht="19.5" customHeight="1" s="151">
      <c r="A45" s="90" t="n"/>
      <c r="B45" s="81" t="inlineStr">
        <is>
          <t>Comp Lead</t>
        </is>
      </c>
      <c r="C45" s="160" t="n"/>
      <c r="D45" s="81" t="inlineStr">
        <is>
          <t>Compositing</t>
        </is>
      </c>
      <c r="E45" s="160" t="n"/>
      <c r="F45" s="110">
        <f>F18</f>
        <v/>
      </c>
      <c r="G45" s="81" t="n">
        <v>9</v>
      </c>
      <c r="H45" s="160" t="n"/>
      <c r="I45" s="110">
        <f>product(G45,F45)</f>
        <v/>
      </c>
      <c r="J45" s="160" t="n"/>
      <c r="K45" s="25" t="n"/>
    </row>
    <row r="46" ht="19.5" customHeight="1" s="151">
      <c r="A46" s="90" t="n"/>
      <c r="B46" s="82" t="inlineStr">
        <is>
          <t>2D compositor</t>
        </is>
      </c>
      <c r="C46" s="168" t="n"/>
      <c r="D46" s="82" t="inlineStr">
        <is>
          <t>Compositing</t>
        </is>
      </c>
      <c r="E46" s="168" t="n"/>
      <c r="F46" s="114">
        <f>H18</f>
        <v/>
      </c>
      <c r="G46" s="82" t="n">
        <v>7</v>
      </c>
      <c r="H46" s="168" t="n"/>
      <c r="I46" s="114">
        <f>product(G46,F46)</f>
        <v/>
      </c>
      <c r="J46" s="168" t="n"/>
      <c r="K46" s="25" t="n"/>
    </row>
    <row r="47" ht="19.5" customHeight="1" s="151">
      <c r="A47" s="90" t="n"/>
      <c r="B47" s="194" t="inlineStr">
        <is>
          <t>2D compositor</t>
        </is>
      </c>
      <c r="C47" s="163" t="n"/>
      <c r="D47" s="194" t="inlineStr">
        <is>
          <t>Compositing</t>
        </is>
      </c>
      <c r="E47" s="163" t="n"/>
      <c r="F47" s="119">
        <f>H18</f>
        <v/>
      </c>
      <c r="G47" s="194" t="n">
        <v>7</v>
      </c>
      <c r="H47" s="163" t="n"/>
      <c r="I47" s="119" t="n"/>
      <c r="J47" s="163" t="n"/>
      <c r="K47" s="25" t="n"/>
    </row>
    <row r="48" ht="7.5" customHeight="1" s="151">
      <c r="A48" s="128" t="n"/>
      <c r="B48" s="48" t="n"/>
      <c r="C48" s="90" t="n"/>
      <c r="D48" s="90" t="n"/>
      <c r="F48" s="90" t="n"/>
      <c r="G48" s="90" t="n"/>
      <c r="I48" s="171" t="n"/>
      <c r="J48" s="172" t="n"/>
      <c r="K48" s="25" t="n"/>
    </row>
    <row r="49" ht="19.5" customHeight="1" s="151">
      <c r="A49" s="128" t="n"/>
      <c r="B49" s="81" t="inlineStr">
        <is>
          <t>Editor</t>
        </is>
      </c>
      <c r="C49" s="160" t="n"/>
      <c r="D49" s="81" t="inlineStr">
        <is>
          <t>Editorial / Finishing</t>
        </is>
      </c>
      <c r="E49" s="160" t="n"/>
      <c r="F49" s="110">
        <f>J18</f>
        <v/>
      </c>
      <c r="G49" s="81" t="n">
        <v>10</v>
      </c>
      <c r="H49" s="160" t="n"/>
      <c r="I49" s="110">
        <f>product(G49,F49)</f>
        <v/>
      </c>
      <c r="J49" s="160" t="n"/>
      <c r="K49" s="25" t="n"/>
    </row>
    <row r="50" ht="19.5" customHeight="1" s="151">
      <c r="A50" s="128" t="n"/>
      <c r="B50" s="129" t="inlineStr">
        <is>
          <t>Dailies Editor</t>
        </is>
      </c>
      <c r="C50" s="157" t="n"/>
      <c r="D50" s="200" t="inlineStr">
        <is>
          <t>Editorial / Finishing</t>
        </is>
      </c>
      <c r="E50" s="158" t="n"/>
      <c r="F50" s="130">
        <f>J18</f>
        <v/>
      </c>
      <c r="G50" s="200" t="n">
        <v>10</v>
      </c>
      <c r="H50" s="158" t="n"/>
      <c r="I50" s="130" t="n"/>
      <c r="J50" s="158" t="n"/>
      <c r="K50" s="25" t="n"/>
    </row>
    <row r="51" ht="19.5" customHeight="1" s="151">
      <c r="A51" s="128" t="n"/>
      <c r="B51" s="132" t="inlineStr">
        <is>
          <t xml:space="preserve">Conform / Online Artist </t>
        </is>
      </c>
      <c r="C51" s="201" t="n"/>
      <c r="D51" s="82" t="inlineStr">
        <is>
          <t>Editorial / Finishing</t>
        </is>
      </c>
      <c r="E51" s="168" t="n"/>
      <c r="F51" s="114">
        <f>E18</f>
        <v/>
      </c>
      <c r="G51" s="82" t="n">
        <v>2</v>
      </c>
      <c r="H51" s="168" t="n"/>
      <c r="I51" s="114">
        <f>product(G51,F51)</f>
        <v/>
      </c>
      <c r="J51" s="168" t="n"/>
      <c r="K51" s="25" t="n"/>
    </row>
    <row r="52" ht="19.5" customHeight="1" s="151">
      <c r="A52" s="128" t="n"/>
      <c r="B52" s="45" t="inlineStr">
        <is>
          <t>Colorist</t>
        </is>
      </c>
      <c r="C52" s="162" t="n"/>
      <c r="D52" s="84" t="inlineStr">
        <is>
          <t>Editorial / Finishing</t>
        </is>
      </c>
      <c r="E52" s="163" t="n"/>
      <c r="F52" s="116">
        <f>C18</f>
        <v/>
      </c>
      <c r="G52" s="84" t="n">
        <v>2</v>
      </c>
      <c r="H52" s="163" t="n"/>
      <c r="I52" s="116">
        <f>product(G52,F52)</f>
        <v/>
      </c>
      <c r="J52" s="163" t="n"/>
      <c r="K52" s="25" t="n"/>
    </row>
    <row r="53" ht="7.5" customHeight="1" s="151">
      <c r="A53" s="128" t="n"/>
      <c r="B53" s="48" t="n"/>
      <c r="C53" s="90" t="n"/>
      <c r="D53" s="90" t="n"/>
      <c r="F53" s="90" t="n"/>
      <c r="G53" s="90" t="n"/>
      <c r="I53" s="171" t="n"/>
      <c r="J53" s="172" t="n"/>
      <c r="K53" s="25" t="n"/>
    </row>
    <row r="54" ht="19.5" customHeight="1" s="151">
      <c r="A54" s="128" t="n"/>
      <c r="B54" s="134" t="inlineStr">
        <is>
          <t>Sound/Foley Artist</t>
        </is>
      </c>
      <c r="C54" s="153" t="n"/>
      <c r="D54" s="202" t="inlineStr">
        <is>
          <t>Audio</t>
        </is>
      </c>
      <c r="E54" s="154" t="n"/>
      <c r="F54" s="135">
        <f>D18</f>
        <v/>
      </c>
      <c r="G54" s="202" t="n">
        <v>5</v>
      </c>
      <c r="H54" s="154" t="n"/>
      <c r="I54" s="135">
        <f>product(G54,F54)</f>
        <v/>
      </c>
      <c r="J54" s="154" t="n"/>
      <c r="K54" s="25" t="n"/>
    </row>
    <row r="55" ht="7.5" customHeight="1" s="151">
      <c r="A55" s="128" t="n"/>
      <c r="B55" s="48" t="n"/>
      <c r="C55" s="90" t="n"/>
      <c r="D55" s="90" t="n"/>
      <c r="F55" s="90" t="n"/>
      <c r="G55" s="90" t="n"/>
      <c r="I55" s="171" t="n"/>
      <c r="J55" s="172" t="n"/>
      <c r="K55" s="25" t="n"/>
    </row>
    <row r="56" ht="19.5" customHeight="1" s="151">
      <c r="A56" s="128" t="n"/>
      <c r="B56" s="81" t="inlineStr">
        <is>
          <t>Rendering</t>
        </is>
      </c>
      <c r="C56" s="160" t="n"/>
      <c r="D56" s="196" t="inlineStr">
        <is>
          <t>FX/Lookdev/Lighting</t>
        </is>
      </c>
      <c r="E56" s="160" t="n"/>
      <c r="F56" s="110" t="inlineStr">
        <is>
          <t>(Estimated from per hour running costs of our rendering infrastructure)</t>
        </is>
      </c>
      <c r="G56" s="170" t="n"/>
      <c r="H56" s="160" t="n"/>
      <c r="I56" s="110" t="n">
        <v>3500</v>
      </c>
      <c r="J56" s="160" t="n"/>
      <c r="K56" s="25" t="n"/>
    </row>
    <row r="57" ht="19.5" customHeight="1" s="151">
      <c r="A57" s="128" t="n"/>
      <c r="B57" s="82" t="inlineStr">
        <is>
          <t>Ready-made assets</t>
        </is>
      </c>
      <c r="C57" s="168" t="n"/>
      <c r="D57" s="82" t="inlineStr">
        <is>
          <t>Assets</t>
        </is>
      </c>
      <c r="E57" s="168" t="n"/>
      <c r="F57" s="114" t="n"/>
      <c r="G57" s="201" t="n"/>
      <c r="H57" s="168" t="n"/>
      <c r="I57" s="114" t="n">
        <v>500</v>
      </c>
      <c r="J57" s="168" t="n"/>
      <c r="K57" s="128" t="n"/>
    </row>
    <row r="58" ht="19.5" customHeight="1" s="151">
      <c r="A58" s="128" t="n"/>
      <c r="B58" s="82" t="inlineStr">
        <is>
          <t>Infrastructure / Backups</t>
        </is>
      </c>
      <c r="C58" s="168" t="n"/>
      <c r="D58" s="82" t="inlineStr">
        <is>
          <t>IO</t>
        </is>
      </c>
      <c r="E58" s="168" t="n"/>
      <c r="F58" s="114" t="inlineStr">
        <is>
          <t xml:space="preserve">(Projected data usage + electricity cost + networking infra +  backups + project management tools) </t>
        </is>
      </c>
      <c r="G58" s="201" t="n"/>
      <c r="H58" s="168" t="n"/>
      <c r="I58" s="114">
        <f>120 + 23.52 + 148 + 120 + 500 + (SUM(I22:I57)*0.009)</f>
        <v/>
      </c>
      <c r="J58" s="168" t="n"/>
      <c r="K58" s="128" t="n"/>
    </row>
    <row r="59" ht="19.5" customHeight="1" s="151">
      <c r="A59" s="128" t="n"/>
      <c r="B59" s="84" t="inlineStr">
        <is>
          <t>Studio Fee (10%)</t>
        </is>
      </c>
      <c r="C59" s="163" t="n"/>
      <c r="D59" s="84" t="inlineStr">
        <is>
          <t>IO</t>
        </is>
      </c>
      <c r="E59" s="163" t="n"/>
      <c r="F59" s="116" t="n"/>
      <c r="G59" s="162" t="n"/>
      <c r="H59" s="163" t="n"/>
      <c r="I59" s="116">
        <f>SUM(I22:I58)*0.1</f>
        <v/>
      </c>
      <c r="J59" s="163" t="n"/>
      <c r="K59" s="128" t="n"/>
    </row>
    <row r="60" hidden="1" ht="19.5" customHeight="1" s="151">
      <c r="A60" s="52" t="n"/>
      <c r="B60" s="55" t="n"/>
      <c r="C60" s="85" t="n"/>
      <c r="D60" s="55" t="n"/>
      <c r="E60" s="55" t="n"/>
      <c r="F60" s="56" t="n"/>
      <c r="G60" s="56" t="n"/>
      <c r="H60" s="57">
        <f>product(E60,F60)</f>
        <v/>
      </c>
      <c r="I60" s="57" t="n"/>
      <c r="J60" s="57" t="n"/>
      <c r="K60" s="52" t="n"/>
    </row>
    <row r="61" ht="7.5" customHeight="1" s="151">
      <c r="A61" s="25" t="n"/>
      <c r="B61" s="48" t="n"/>
      <c r="C61" s="90" t="n"/>
      <c r="D61" s="90" t="n"/>
      <c r="F61" s="90" t="n"/>
      <c r="G61" s="90" t="n"/>
      <c r="I61" s="171" t="n"/>
      <c r="J61" s="172" t="n"/>
      <c r="K61" s="25" t="n"/>
    </row>
    <row r="62" ht="16.5" customHeight="1" s="151">
      <c r="A62" s="37" t="n"/>
      <c r="B62" s="145" t="n"/>
      <c r="C62" s="61" t="n"/>
      <c r="D62" s="61" t="n"/>
      <c r="E62" s="62" t="n"/>
      <c r="F62" s="63" t="n"/>
      <c r="G62" s="63" t="n"/>
      <c r="H62" s="64" t="n"/>
      <c r="I62" s="203" t="inlineStr">
        <is>
          <t>Fixed Fee (USD)</t>
        </is>
      </c>
      <c r="J62" s="154" t="n"/>
      <c r="K62" s="37" t="n"/>
    </row>
    <row r="63" ht="36" customHeight="1" s="151">
      <c r="A63" s="66" t="n"/>
      <c r="B63" s="147" t="n"/>
      <c r="C63" s="148" t="n"/>
      <c r="D63" s="148" t="n"/>
      <c r="E63" s="148" t="n"/>
      <c r="F63" s="72" t="n"/>
      <c r="G63" s="72" t="n"/>
      <c r="H63" s="72" t="n"/>
      <c r="I63" s="175">
        <f>SUM(I22:I59)</f>
        <v/>
      </c>
      <c r="J63" s="154" t="n"/>
      <c r="K63" s="66" t="n"/>
    </row>
    <row r="64" ht="30" customHeight="1" s="151">
      <c r="A64" s="52" t="n"/>
      <c r="B64" s="149" t="n"/>
      <c r="C64" s="149" t="n"/>
      <c r="D64" s="149" t="n"/>
      <c r="E64" s="149" t="n"/>
      <c r="F64" s="149" t="n"/>
      <c r="G64" s="149" t="n"/>
      <c r="H64" s="149" t="n"/>
      <c r="I64" s="149" t="n"/>
      <c r="J64" s="149" t="n"/>
      <c r="K64" s="52" t="n"/>
    </row>
    <row r="65" ht="16.5" customHeight="1" s="151">
      <c r="A65" s="52" t="n"/>
      <c r="B65" s="176" t="inlineStr">
        <is>
          <t>Deliverables</t>
        </is>
      </c>
      <c r="C65" s="153" t="n"/>
      <c r="D65" s="153" t="n"/>
      <c r="E65" s="153" t="n"/>
      <c r="F65" s="153" t="n"/>
      <c r="G65" s="153" t="n"/>
      <c r="H65" s="153" t="n"/>
      <c r="I65" s="153" t="n"/>
      <c r="J65" s="154" t="n"/>
      <c r="K65" s="52" t="n"/>
    </row>
    <row r="66" ht="15.75" customHeight="1" s="151">
      <c r="A66" s="52" t="n"/>
      <c r="B66" s="78" t="inlineStr">
        <is>
          <t>Asset:</t>
        </is>
      </c>
      <c r="C66" s="78" t="inlineStr">
        <is>
          <t>Media</t>
        </is>
      </c>
      <c r="D66" s="78" t="inlineStr">
        <is>
          <t>Desc</t>
        </is>
      </c>
      <c r="E66" s="177" t="n"/>
      <c r="F66" s="78" t="inlineStr">
        <is>
          <t>Products</t>
        </is>
      </c>
      <c r="G66" s="78" t="inlineStr">
        <is>
          <t>File Type</t>
        </is>
      </c>
      <c r="H66" s="78" t="inlineStr">
        <is>
          <t>Placement</t>
        </is>
      </c>
      <c r="I66" s="78" t="inlineStr">
        <is>
          <t>Usage</t>
        </is>
      </c>
      <c r="J66" s="177" t="n"/>
      <c r="K66" s="52" t="n"/>
    </row>
    <row r="67" ht="30" customHeight="1" s="151">
      <c r="A67" s="52" t="n"/>
      <c r="B67" s="81" t="inlineStr">
        <is>
          <t>Main Hero</t>
        </is>
      </c>
      <c r="C67" s="81" t="inlineStr">
        <is>
          <t>Video</t>
        </is>
      </c>
      <c r="D67" s="81" t="inlineStr">
        <is>
          <t>HERO VIDEO
45s campaign video</t>
        </is>
      </c>
      <c r="E67" s="160" t="n"/>
      <c r="F67" s="81" t="inlineStr">
        <is>
          <t>TBD</t>
        </is>
      </c>
      <c r="G67" s="81" t="inlineStr">
        <is>
          <t>MP4 format:</t>
        </is>
      </c>
      <c r="H67" s="81" t="inlineStr">
        <is>
          <t>Instagram
Youtube</t>
        </is>
      </c>
      <c r="I67" s="81" t="inlineStr">
        <is>
          <t>6 months, worldwide usage:
social, ecomm, digital</t>
        </is>
      </c>
      <c r="J67" s="160" t="n"/>
      <c r="K67" s="52" t="n"/>
    </row>
    <row r="68" ht="33.75" customHeight="1" s="151">
      <c r="A68" s="52" t="n"/>
      <c r="B68" s="82" t="inlineStr">
        <is>
          <t>Main Hero</t>
        </is>
      </c>
      <c r="C68" s="82" t="inlineStr">
        <is>
          <t>Image</t>
        </is>
      </c>
      <c r="D68" s="82" t="inlineStr">
        <is>
          <t>HERO STILL 
Still image to represent the holiday campaign</t>
        </is>
      </c>
      <c r="E68" s="168" t="n"/>
      <c r="F68" s="82" t="inlineStr">
        <is>
          <t>TBD</t>
        </is>
      </c>
      <c r="G68" s="82" t="inlineStr">
        <is>
          <t>Layered PSD
1:1, 9:16  &amp; 16:9</t>
        </is>
      </c>
      <c r="H68" s="82" t="inlineStr">
        <is>
          <t>Instagram
Website
Paid Media</t>
        </is>
      </c>
      <c r="I68" s="82" t="inlineStr">
        <is>
          <t>6 months, worldwide usage:
social, ecomm, digital</t>
        </is>
      </c>
      <c r="J68" s="168" t="n"/>
      <c r="K68" s="52" t="n"/>
    </row>
    <row r="69" ht="33.75" customHeight="1" s="151">
      <c r="A69" s="52" t="n"/>
      <c r="B69" s="82" t="inlineStr">
        <is>
          <t>For Her</t>
        </is>
      </c>
      <c r="C69" s="82" t="inlineStr">
        <is>
          <t>Image</t>
        </is>
      </c>
      <c r="D69" s="82" t="inlineStr">
        <is>
          <t>image featuring our more feminine focused sides</t>
        </is>
      </c>
      <c r="E69" s="168" t="n"/>
      <c r="F69" s="82" t="inlineStr">
        <is>
          <t>TBD</t>
        </is>
      </c>
      <c r="G69" s="82" t="inlineStr">
        <is>
          <t>Layered PSD
1:1, 9:16  &amp; 16:9</t>
        </is>
      </c>
      <c r="H69" s="82" t="inlineStr">
        <is>
          <t>Instagram
Website
Paid Media</t>
        </is>
      </c>
      <c r="I69" s="82" t="inlineStr">
        <is>
          <t>6 months, worldwide usage:
social, ecomm, digital</t>
        </is>
      </c>
      <c r="J69" s="168" t="n"/>
      <c r="K69" s="52" t="n"/>
    </row>
    <row r="70" ht="33.75" customHeight="1" s="151">
      <c r="A70" s="52" t="n"/>
      <c r="B70" s="82" t="inlineStr">
        <is>
          <t>For Him</t>
        </is>
      </c>
      <c r="C70" s="82" t="inlineStr">
        <is>
          <t>Image</t>
        </is>
      </c>
      <c r="D70" s="82" t="inlineStr">
        <is>
          <t>image featuring our more masculine focused sides</t>
        </is>
      </c>
      <c r="E70" s="168" t="n"/>
      <c r="F70" s="82" t="inlineStr">
        <is>
          <t>TBD</t>
        </is>
      </c>
      <c r="G70" s="82" t="inlineStr">
        <is>
          <t>Layered PSD
1:1, 9:16  &amp; 16:9</t>
        </is>
      </c>
      <c r="H70" s="82" t="inlineStr">
        <is>
          <t>Instagram
Website
Paid Media</t>
        </is>
      </c>
      <c r="I70" s="82" t="inlineStr">
        <is>
          <t>6 months, worldwide usage:
social, ecomm, digital</t>
        </is>
      </c>
      <c r="J70" s="168" t="n"/>
      <c r="K70" s="52" t="n"/>
    </row>
    <row r="71" ht="33.75" customHeight="1" s="151">
      <c r="A71" s="52" t="n"/>
      <c r="B71" s="82" t="inlineStr">
        <is>
          <t>The Global Traveller</t>
        </is>
      </c>
      <c r="C71" s="82" t="inlineStr">
        <is>
          <t>Image</t>
        </is>
      </c>
      <c r="D71" s="82" t="inlineStr">
        <is>
          <t>Image featuring the travel series collection</t>
        </is>
      </c>
      <c r="E71" s="168" t="n"/>
      <c r="F71" s="82" t="inlineStr">
        <is>
          <t>TBD</t>
        </is>
      </c>
      <c r="G71" s="82" t="inlineStr">
        <is>
          <t>Layered PSD
1:1, 9:16  &amp; 16:9</t>
        </is>
      </c>
      <c r="H71" s="82" t="inlineStr">
        <is>
          <t>Instagram
Website
Paid Media</t>
        </is>
      </c>
      <c r="I71" s="82" t="inlineStr">
        <is>
          <t>6 months, worldwide usage:
social, ecomm, digital</t>
        </is>
      </c>
      <c r="J71" s="168" t="n"/>
      <c r="K71" s="52" t="n"/>
    </row>
    <row r="72" ht="33.75" customHeight="1" s="151">
      <c r="A72" s="52" t="n"/>
      <c r="B72" s="82" t="inlineStr">
        <is>
          <t>The Sports Lover</t>
        </is>
      </c>
      <c r="C72" s="82" t="inlineStr">
        <is>
          <t>Image</t>
        </is>
      </c>
      <c r="D72" s="82" t="inlineStr">
        <is>
          <t>imaging featuring our sports focused titles</t>
        </is>
      </c>
      <c r="E72" s="168" t="n"/>
      <c r="F72" s="82" t="inlineStr">
        <is>
          <t>TBD</t>
        </is>
      </c>
      <c r="G72" s="82" t="inlineStr">
        <is>
          <t>Layered PSD
1:1, 9:16  &amp; 16:9</t>
        </is>
      </c>
      <c r="H72" s="82" t="inlineStr">
        <is>
          <t>Instagram
Website
Paid Media</t>
        </is>
      </c>
      <c r="I72" s="82" t="inlineStr">
        <is>
          <t>6 months, worldwide usage:
social, ecomm, digital</t>
        </is>
      </c>
      <c r="J72" s="168" t="n"/>
      <c r="K72" s="52" t="n"/>
    </row>
    <row r="73" ht="33.75" customHeight="1" s="151">
      <c r="A73" s="52" t="n"/>
      <c r="B73" s="82" t="inlineStr">
        <is>
          <t>The Sylist Tastemaker</t>
        </is>
      </c>
      <c r="C73" s="82" t="inlineStr">
        <is>
          <t>Image</t>
        </is>
      </c>
      <c r="D73" s="82" t="inlineStr">
        <is>
          <t>image featuring our fashion focused titles</t>
        </is>
      </c>
      <c r="E73" s="168" t="n"/>
      <c r="F73" s="82" t="inlineStr">
        <is>
          <t>TBD</t>
        </is>
      </c>
      <c r="G73" s="82" t="inlineStr">
        <is>
          <t>Layered PSD
1:1, 9:16  &amp; 16:9</t>
        </is>
      </c>
      <c r="H73" s="82" t="inlineStr">
        <is>
          <t>Instagram
Website
Paid Media</t>
        </is>
      </c>
      <c r="I73" s="82" t="inlineStr">
        <is>
          <t>6 months, worldwide usage:
social, ecomm, digital</t>
        </is>
      </c>
      <c r="J73" s="168" t="n"/>
      <c r="K73" s="52" t="n"/>
    </row>
    <row r="74" ht="33.75" customHeight="1" s="151">
      <c r="A74" s="52" t="n"/>
      <c r="B74" s="82" t="inlineStr">
        <is>
          <t>The Holiday Hostess</t>
        </is>
      </c>
      <c r="C74" s="82" t="inlineStr">
        <is>
          <t>Image</t>
        </is>
      </c>
      <c r="D74" s="82" t="inlineStr">
        <is>
          <t>image featuring our design focused titles</t>
        </is>
      </c>
      <c r="E74" s="168" t="n"/>
      <c r="F74" s="82" t="inlineStr">
        <is>
          <t>TBD</t>
        </is>
      </c>
      <c r="G74" s="82" t="inlineStr">
        <is>
          <t>Layered PSD
1:1, 9:16  &amp; 16:9</t>
        </is>
      </c>
      <c r="H74" s="82" t="inlineStr">
        <is>
          <t>Instagram
Website
Paid Media</t>
        </is>
      </c>
      <c r="I74" s="82" t="inlineStr">
        <is>
          <t>6 months, worldwide usage:
social, ecomm, digital</t>
        </is>
      </c>
      <c r="J74" s="168" t="n"/>
      <c r="K74" s="52" t="n"/>
    </row>
    <row r="75" ht="33.75" customHeight="1" s="151">
      <c r="A75" s="52" t="n"/>
      <c r="B75" s="82" t="inlineStr">
        <is>
          <t>The Design Enthusiast</t>
        </is>
      </c>
      <c r="C75" s="82" t="inlineStr">
        <is>
          <t>Image</t>
        </is>
      </c>
      <c r="D75" s="82" t="inlineStr">
        <is>
          <t>image featuring our 3 travel winter titles &amp; our new travel winter title: Cortina</t>
        </is>
      </c>
      <c r="E75" s="168" t="n"/>
      <c r="F75" s="82" t="inlineStr">
        <is>
          <t>TBD</t>
        </is>
      </c>
      <c r="G75" s="82" t="inlineStr">
        <is>
          <t>Layered PSD
1:1, 9:16  &amp; 16:9</t>
        </is>
      </c>
      <c r="H75" s="82" t="inlineStr">
        <is>
          <t>Instagram
Website
Paid Media</t>
        </is>
      </c>
      <c r="I75" s="82" t="inlineStr">
        <is>
          <t>6 months, worldwide usage:
social, ecomm, digital</t>
        </is>
      </c>
      <c r="J75" s="168" t="n"/>
      <c r="K75" s="52" t="n"/>
    </row>
    <row r="76" ht="33.75" customHeight="1" s="151">
      <c r="A76" s="52" t="n"/>
      <c r="B76" s="82" t="inlineStr">
        <is>
          <t>Winter Stack</t>
        </is>
      </c>
      <c r="C76" s="82" t="inlineStr">
        <is>
          <t>Image</t>
        </is>
      </c>
      <c r="D76" s="82" t="inlineStr">
        <is>
          <t>Image featuring our Japan focused titles</t>
        </is>
      </c>
      <c r="E76" s="168" t="n"/>
      <c r="F76" s="82" t="inlineStr">
        <is>
          <t>TBD</t>
        </is>
      </c>
      <c r="G76" s="82" t="inlineStr">
        <is>
          <t>Layered PSD
1:1, 9:16  &amp; 16:9</t>
        </is>
      </c>
      <c r="H76" s="82" t="inlineStr">
        <is>
          <t>Instagram
Website
Paid Media</t>
        </is>
      </c>
      <c r="I76" s="82" t="inlineStr">
        <is>
          <t>6 months, worldwide usage:
social, ecomm, digital</t>
        </is>
      </c>
      <c r="J76" s="168" t="n"/>
      <c r="K76" s="52" t="n"/>
    </row>
    <row r="77" ht="33.75" customHeight="1" s="151">
      <c r="A77" s="52" t="n"/>
      <c r="B77" s="82" t="inlineStr">
        <is>
          <t>Japan Stack</t>
        </is>
      </c>
      <c r="C77" s="82" t="inlineStr">
        <is>
          <t>Image</t>
        </is>
      </c>
      <c r="D77" s="82" t="inlineStr">
        <is>
          <t>image featuring select new bodies</t>
        </is>
      </c>
      <c r="E77" s="168" t="n"/>
      <c r="F77" s="82" t="inlineStr">
        <is>
          <t>TBD</t>
        </is>
      </c>
      <c r="G77" s="82" t="inlineStr">
        <is>
          <t>Layered PSD
1:1, 9:16  &amp; 16:9</t>
        </is>
      </c>
      <c r="H77" s="82" t="inlineStr">
        <is>
          <t>Instagram
Website
Paid Media</t>
        </is>
      </c>
      <c r="I77" s="82" t="inlineStr">
        <is>
          <t>6 months, worldwide usage:
social, ecomm, digital</t>
        </is>
      </c>
      <c r="J77" s="168" t="n"/>
      <c r="K77" s="52" t="n"/>
    </row>
    <row r="78" ht="33.75" customHeight="1" s="151">
      <c r="A78" s="52" t="n"/>
      <c r="B78" s="82" t="inlineStr">
        <is>
          <t>New Arrival Stack</t>
        </is>
      </c>
      <c r="C78" s="82" t="inlineStr">
        <is>
          <t>Image</t>
        </is>
      </c>
      <c r="D78" s="204" t="inlineStr">
        <is>
          <t>image featuring select new books (Nov/Dec)</t>
        </is>
      </c>
      <c r="E78" s="168" t="n"/>
      <c r="F78" s="82" t="inlineStr">
        <is>
          <t>TBD</t>
        </is>
      </c>
      <c r="G78" s="82" t="inlineStr">
        <is>
          <t>Layered PSD
1:1, 9:16  &amp; 16:9</t>
        </is>
      </c>
      <c r="H78" s="82" t="inlineStr">
        <is>
          <t>Instagram
Website
Paid Media</t>
        </is>
      </c>
      <c r="I78" s="82" t="inlineStr">
        <is>
          <t>6 months, worldwide usage:
social, ecomm, digital</t>
        </is>
      </c>
      <c r="J78" s="168" t="n"/>
      <c r="K78" s="52" t="n"/>
    </row>
    <row r="79" ht="33.75" customHeight="1" s="151">
      <c r="A79" s="52" t="n"/>
      <c r="B79" s="82" t="inlineStr">
        <is>
          <t xml:space="preserve">Library Collection Set up </t>
        </is>
      </c>
      <c r="C79" s="82" t="inlineStr">
        <is>
          <t>Image</t>
        </is>
      </c>
      <c r="D79" s="82" t="inlineStr">
        <is>
          <t>image featuring the library candles collection -- library objects</t>
        </is>
      </c>
      <c r="E79" s="168" t="n"/>
      <c r="F79" s="82" t="inlineStr">
        <is>
          <t>TBD</t>
        </is>
      </c>
      <c r="G79" s="82" t="inlineStr">
        <is>
          <t>Layered PSD
1:1, 9:16  &amp; 16:9</t>
        </is>
      </c>
      <c r="H79" s="82" t="inlineStr">
        <is>
          <t>Instagram
Website
Paid Media</t>
        </is>
      </c>
      <c r="I79" s="82" t="inlineStr">
        <is>
          <t>6 months, worldwide usage:
social, ecomm, digital</t>
        </is>
      </c>
      <c r="J79" s="168" t="n"/>
      <c r="K79" s="52" t="n"/>
    </row>
    <row r="80" ht="33.75" customHeight="1" s="151">
      <c r="A80" s="52" t="n"/>
      <c r="B80" s="84" t="inlineStr">
        <is>
          <t>Giftwrapping</t>
        </is>
      </c>
      <c r="C80" s="84" t="inlineStr">
        <is>
          <t>Image</t>
        </is>
      </c>
      <c r="D80" s="84" t="inlineStr">
        <is>
          <t>Gifts wrapped under the tree featuring red ribbon (2 set ups)</t>
        </is>
      </c>
      <c r="E80" s="163" t="n"/>
      <c r="F80" s="84" t="inlineStr">
        <is>
          <t>TBD</t>
        </is>
      </c>
      <c r="G80" s="84" t="inlineStr">
        <is>
          <t>Layered PSD
1:1, 9:16  &amp; 16:9</t>
        </is>
      </c>
      <c r="H80" s="84" t="inlineStr">
        <is>
          <t>Instagram
Website
Paid Media</t>
        </is>
      </c>
      <c r="I80" s="84" t="inlineStr">
        <is>
          <t>6 months, worldwide usage:
social, ecomm, digital</t>
        </is>
      </c>
      <c r="J80" s="163" t="n"/>
      <c r="K80" s="52" t="n"/>
    </row>
    <row r="81" ht="15" customHeight="1" s="151">
      <c r="A81" s="85" t="n"/>
      <c r="B81" s="90" t="n"/>
      <c r="I81" s="90" t="n"/>
      <c r="J81" s="90" t="n"/>
      <c r="K81" s="85" t="n"/>
    </row>
    <row r="82" ht="15.75" customHeight="1" s="151">
      <c r="A82" s="85" t="n"/>
      <c r="B82" s="176" t="inlineStr">
        <is>
          <t>(TBD) Timeline</t>
        </is>
      </c>
      <c r="C82" s="153" t="n"/>
      <c r="D82" s="153" t="n"/>
      <c r="E82" s="153" t="n"/>
      <c r="F82" s="153" t="n"/>
      <c r="G82" s="153" t="n"/>
      <c r="H82" s="153" t="n"/>
      <c r="I82" s="153" t="n"/>
      <c r="J82" s="154" t="n"/>
      <c r="K82" s="85" t="n"/>
    </row>
    <row r="83" ht="15" customHeight="1" s="151">
      <c r="A83" s="52" t="n"/>
      <c r="B83" s="87" t="inlineStr">
        <is>
          <t>Project Start:</t>
        </is>
      </c>
      <c r="C83" s="158" t="n"/>
      <c r="D83" s="87" t="inlineStr">
        <is>
          <t>Project End:</t>
        </is>
      </c>
      <c r="E83" s="158" t="n"/>
      <c r="F83" s="87" t="inlineStr">
        <is>
          <t>Delivery</t>
        </is>
      </c>
      <c r="G83" s="158" t="n"/>
      <c r="H83" s="87" t="inlineStr">
        <is>
          <t>Final Approval and Wrap</t>
        </is>
      </c>
      <c r="I83" s="158" t="n"/>
      <c r="J83" s="87" t="n"/>
      <c r="K83" s="52" t="n"/>
    </row>
    <row r="84" ht="30" customHeight="1" s="151">
      <c r="A84" s="52" t="n"/>
      <c r="B84" s="89" t="inlineStr">
        <is>
          <t>August ~15th</t>
        </is>
      </c>
      <c r="C84" s="163" t="n"/>
      <c r="D84" s="89" t="inlineStr">
        <is>
          <t>October ~15th</t>
        </is>
      </c>
      <c r="E84" s="163" t="n"/>
      <c r="F84" s="89" t="inlineStr">
        <is>
          <t>TBD</t>
        </is>
      </c>
      <c r="G84" s="163" t="n"/>
      <c r="H84" s="89" t="inlineStr">
        <is>
          <t>TBD</t>
        </is>
      </c>
      <c r="I84" s="163" t="n"/>
      <c r="J84" s="89" t="n"/>
      <c r="K84" s="52" t="n"/>
    </row>
    <row r="85" ht="30" customHeight="1" s="151">
      <c r="A85" s="52" t="n"/>
      <c r="B85" s="90" t="n"/>
      <c r="C85" s="90" t="n"/>
      <c r="D85" s="90" t="n"/>
      <c r="E85" s="90" t="n"/>
      <c r="F85" s="90" t="n"/>
      <c r="G85" s="90" t="n"/>
      <c r="H85" s="90" t="n"/>
      <c r="I85" s="90" t="n"/>
      <c r="J85" s="90" t="n"/>
      <c r="K85" s="52" t="n"/>
    </row>
    <row r="86" ht="20.25" customHeight="1" s="151">
      <c r="A86" s="52" t="n"/>
      <c r="B86" s="178" t="inlineStr">
        <is>
          <t xml:space="preserve">STATEMENT OF WORK &amp; TERMS: </t>
        </is>
      </c>
      <c r="C86" s="153" t="n"/>
      <c r="D86" s="153" t="n"/>
      <c r="E86" s="153" t="n"/>
      <c r="F86" s="153" t="n"/>
      <c r="G86" s="153" t="n"/>
      <c r="H86" s="153" t="n"/>
      <c r="I86" s="153" t="n"/>
      <c r="J86" s="154" t="n"/>
      <c r="K86" s="52" t="n"/>
    </row>
    <row r="87">
      <c r="A87" s="52" t="n"/>
      <c r="B87" s="179" t="inlineStr">
        <is>
          <t xml:space="preserve">1. Services
BiohazardVFX ("Vendor") shall perform the following post‑production services (the “Services”): animation, visual‑effects creation, online edit and conform, color grading, editorial finishing, and basic sound services limited to sound design, effects, and stereo final mix (no surround or immersive‑audio deliverables). Any service not expressly listed is a Change (see § 5).
2. Deliverables
2.1 Hero Video. One (1) finished video master, maximum runtime forty‑five (45) seconds, 3840 × 2160, Rec. 1886, 24 fps, embedded stereo mix.
2.2 Stills. Sixteen (16) finished still images in aspect ratios 1:1, 16:9, and 9:16, sRGB, delivered as layered PSDs.
3. Review &amp; Approval Process
3.1 Interim Postings. Vendor will post up to two (2) rounds of review materials ("Review Materials") per week on Frame.io or another mutually approved platform while the project is in service.
3.2 Client Feedback Window. Client shall provide consolidated comments on the platform within three (3) business days of each posting ("Feedback Deadline").  If Client has not responded by the Feedback Deadline, Vendor will issue a written reminder.  Should Client fail to respond within two (2) additional business days after such reminder, the corresponding Review Materials will be deemed schedule‑approved only; Client may still request reasonable revisions in a later review cycle or via Change Order under § 5.
3.3 Additional Rounds. This SOW includes a total of three (3) review rounds.  Additional rounds may be requested and will be accommodated subject to (a) schedule availability and (b) a mutually agreed Change Order or Vendor’s then‑current hourly rate.
4. Compensation &amp; Payment Terms
4.1 Fixed Fee. All Services are provided for the fixed amount sh'own in the Budget Schedule (the “Fixed Fee”), in U.S. dollars (USD), exclusive of all taxes unless Client supplies a valid exemption certificate.
4.2 Deposit — Work Start. A non‑refundable deposit equal to fifty percent (50 %) of the Fixed Fee is due within five (5) business days of Client’s approval of this quote (§ 13). Vendor will not commence—and has no obligation to commence—any Services until the deposit funds have fully cleared Vendor’s bank.
4.3 Final Payment. The remaining fifty percent (50 %) of the Fixed Fee is due within thirty (30) calendar days of Vendor’s final invoice, which will be issued upon delivery of all Deliverables.
4.4 Late‑Payment Fees. Any amount not paid when due shall bear interest at one‑and‑one‑half percent (1.5 %) per month (18 % per annum) or the maximum rate permitted by applicable law, whichever is lower, from the due date until paid in full. Client is also responsible for all reasonable collection costs, including attorneys’ fees.
4.5 Kill Fee Schedule (Client‑Initiated Cancellation). If Client cancels this SOW for any reason other than Vendor’s uncured material breach, Client shall pay the following, in addition to all amounts already invoiced or incurred up to the cancellation date:
Within three (3) calendar days of the final delivery deadline: 75 %
Between four (4) and fourteen (14) calendar days before the deadline: 50 %
More than fourteen (14) calendar days before the deadline: 0 % (deposit retained)
*“Final delivery deadline” means the last date for delivery of the final Deliverables as defined in the project schedule attached hereto as Exhibit A.
Kill‑fee amounts are due within fifteen (15) business days of cancellation.
5. Change Management
Any Change must be documented in a written change order ("Change Order") stating scope, fee, and timeline adjustments, signed by both parties. Vendor has no obligation to begin a Change until it receives the executed Change Order and any associated payment.
6. Delivery &amp; Acceptance
Vendor will deliver final assets ("Deliverables") via secure electronic transfer or another mutually agreed method. Risk of loss and title pass only after (a) Vendor confirms a successful upload and (b) Client provides written confirmation of successful download or access.
Client shall have five (5) business days ("Acceptance Period") to review the Deliverables for both technical conformity and creative alignment with the approved brief.  During the Acceptance Period, Client may request reasonable revisions necessary to achieve such conformity or alignment at no additional charge, provided the requests remain within the original scope.
If Client has not submitted written comments by the end of the Acceptance Period, Vendor will issue a written reminder. Should Client fail to respond within two (2) additional business days after that reminder, the Deliverables will be deemed accepted; thereafter, any further revisions will constitute a Change under § 5.
7. Security &amp; Infrastructure
All work is executed within Vendor’s proprietary, access‑controlled cloud pipeline ("Secure Pipeline") employing commercially reasonable safeguards. Except for Vendor’s gross negligence or willful misconduct, Vendor’s liability for any security breach shall not exceed the Fixed Fee paid under this SOW.
8. Technical Specifications
8.1 Working Colour Space. Vendor operates in ACES unless otherwise agreed.
8.2 Output Standards. Deliverables will be conformed to Rec. 1886, sRGB, Rec. 2100 (HDR10/PQ), or another colour‑space agreed in writing.
8.3 Plate &amp; CG Conform. Vendor will retain and deliver in the native log/colour space of supplied camera plates unless otherwise requested.
8.4 Client‑Supplied Elements. Vendor is not liable for colour issues or artifacts arising from non‑standard client‑supplied elements.
9. Exclusions &amp; Additional Costs
(a) The Fixed Fee excludes all physical‑production costs (e.g., on‑set crew, props, locations).
(b) Weekend, holiday, or overtime work requires prior written Client approval. Such work will be billed at Vendor’s standard overtime or weekend rates and shall not exceed ten percent (10 %) of the Fixed Fee in aggregate unless authorised by a Change Order.
(c) Incidental, out‑of‑scope labor costs or expenses totaling less than five hundred U.S. dollars (USD 500) in aggregate during the term may be absorbed at Vendor’s discretion; any amount above that threshold requires a Change Order.
10. Rights &amp; Ownership
Upon Vendor’s receipt of full payment of all amounts due under this SOW, the Deliverables (as defined in § 2) shall become the sole and exclusive property of Client. Project files, source code, and working files (e.g., .nuke, .ma, .hip) remain Vendor’s proprietary materials and are excluded from Deliverables unless licensed or purchased via Change Order.
11. Indemnity
11.1 Client Indemnity. Client shall defend, indemnify, and hold harmless Vendor against any third‑party claim arising from (i) materials supplied by Client, or (ii) Client’s use or distribution of the Deliverables outside the scope of this SOW.
11.2 Vendor Indemnity. Vendor shall defend, indemnify, and hold harmless Client against any third‑party claim that the Deliverables, as delivered and unmodified, infringe a U.S. intellectual‑property right, provided Client gives timely notice and sole control of the defense.
12. Suspension &amp; Termination by Vendor
Vendor may suspend work or terminate this SOW immediately upon written notice if (a) any payment is more than ten (10) days late, (b) Client materially breaches this SOW, or (c) circumstances beyond Vendor’s reasonable control (force majeure) render performance commercially impracticable. Suspension does not waive any right to late‑payment interest, kill fees, or other remedies.
13. Governing Law &amp; Venue
This SOW is governed by the laws of the State of Colorado. The state and federal courts located in El Paso County, Colorado (Colorado Springs) shall have exclusive jurisdiction, and each party consents to personal jurisdiction and venue in those courts.
14. Quote Approval &amp; Execution
Acceptance of this quote—whether by electronic signature, physical signature, or issuance of a purchase order referencing this SOW—constitutes Client’s binding agreement to all terms herein. This SOW may be executed in counterparts, each deemed an original.
</t>
        </is>
      </c>
      <c r="C87" s="153" t="n"/>
      <c r="D87" s="153" t="n"/>
      <c r="E87" s="153" t="n"/>
      <c r="F87" s="153" t="n"/>
      <c r="G87" s="153" t="n"/>
      <c r="H87" s="153" t="n"/>
      <c r="I87" s="153" t="n"/>
      <c r="J87" s="154" t="n"/>
      <c r="K87" s="52" t="n"/>
    </row>
    <row r="88" ht="30" customHeight="1" s="151">
      <c r="A88" s="55" t="n"/>
      <c r="B88" s="93" t="n"/>
      <c r="C88" s="55" t="n"/>
      <c r="D88" s="55" t="n"/>
      <c r="E88" s="55" t="n"/>
      <c r="F88" s="55" t="n"/>
      <c r="G88" s="55" t="n"/>
      <c r="H88" s="55" t="n"/>
      <c r="I88" s="55" t="n"/>
      <c r="J88" s="55" t="n"/>
      <c r="K88" s="55" t="n"/>
    </row>
  </sheetData>
  <mergeCells count="238">
    <mergeCell ref="D20:E20"/>
    <mergeCell ref="G21:H21"/>
    <mergeCell ref="E13:G13"/>
    <mergeCell ref="B22:C22"/>
    <mergeCell ref="D84:E84"/>
    <mergeCell ref="G23:H23"/>
    <mergeCell ref="D22:E22"/>
    <mergeCell ref="B31:C31"/>
    <mergeCell ref="D36:E36"/>
    <mergeCell ref="D31:E31"/>
    <mergeCell ref="F84:G84"/>
    <mergeCell ref="I26:J26"/>
    <mergeCell ref="D45:E45"/>
    <mergeCell ref="E8:F8"/>
    <mergeCell ref="D50:E50"/>
    <mergeCell ref="B21:C21"/>
    <mergeCell ref="D77:E77"/>
    <mergeCell ref="B87:J87"/>
    <mergeCell ref="I76:J76"/>
    <mergeCell ref="I25:J25"/>
    <mergeCell ref="D61:E61"/>
    <mergeCell ref="I71:J71"/>
    <mergeCell ref="I66:J66"/>
    <mergeCell ref="D70:E70"/>
    <mergeCell ref="D48:E48"/>
    <mergeCell ref="I58:J58"/>
    <mergeCell ref="E16:G16"/>
    <mergeCell ref="G34:H34"/>
    <mergeCell ref="B38:C38"/>
    <mergeCell ref="D72:E72"/>
    <mergeCell ref="D78:E78"/>
    <mergeCell ref="I42:J42"/>
    <mergeCell ref="D56:E56"/>
    <mergeCell ref="I52:J52"/>
    <mergeCell ref="B40:C40"/>
    <mergeCell ref="D71:E71"/>
    <mergeCell ref="B49:C49"/>
    <mergeCell ref="I44:J44"/>
    <mergeCell ref="B24:C24"/>
    <mergeCell ref="G20:H20"/>
    <mergeCell ref="I20:J20"/>
    <mergeCell ref="D24:E24"/>
    <mergeCell ref="D33:E33"/>
    <mergeCell ref="B51:C51"/>
    <mergeCell ref="D73:E73"/>
    <mergeCell ref="D51:E51"/>
    <mergeCell ref="B32:C32"/>
    <mergeCell ref="G22:H22"/>
    <mergeCell ref="B26:C26"/>
    <mergeCell ref="I69:J69"/>
    <mergeCell ref="B41:C41"/>
    <mergeCell ref="D26:E26"/>
    <mergeCell ref="B35:C35"/>
    <mergeCell ref="D35:E35"/>
    <mergeCell ref="I30:J30"/>
    <mergeCell ref="B11:J11"/>
    <mergeCell ref="D10:E10"/>
    <mergeCell ref="I77:J77"/>
    <mergeCell ref="I46:J46"/>
    <mergeCell ref="D19:E19"/>
    <mergeCell ref="D34:E34"/>
    <mergeCell ref="I80:J80"/>
    <mergeCell ref="G61:H61"/>
    <mergeCell ref="I61:J61"/>
    <mergeCell ref="B27:C27"/>
    <mergeCell ref="G48:H48"/>
    <mergeCell ref="I70:J70"/>
    <mergeCell ref="F83:G83"/>
    <mergeCell ref="H16:J16"/>
    <mergeCell ref="I57:J57"/>
    <mergeCell ref="H83:I83"/>
    <mergeCell ref="I54:J54"/>
    <mergeCell ref="G38:H38"/>
    <mergeCell ref="I32:J32"/>
    <mergeCell ref="I72:J72"/>
    <mergeCell ref="D76:E76"/>
    <mergeCell ref="I41:J41"/>
    <mergeCell ref="D66:E66"/>
    <mergeCell ref="B81:H81"/>
    <mergeCell ref="I56:J56"/>
    <mergeCell ref="D75:E75"/>
    <mergeCell ref="D53:E53"/>
    <mergeCell ref="G49:H49"/>
    <mergeCell ref="B15:J15"/>
    <mergeCell ref="I43:J43"/>
    <mergeCell ref="D47:E47"/>
    <mergeCell ref="B29:C29"/>
    <mergeCell ref="G24:H24"/>
    <mergeCell ref="I24:J24"/>
    <mergeCell ref="G33:H33"/>
    <mergeCell ref="B37:C37"/>
    <mergeCell ref="I33:J33"/>
    <mergeCell ref="D37:E37"/>
    <mergeCell ref="B84:C84"/>
    <mergeCell ref="G26:H26"/>
    <mergeCell ref="D39:E39"/>
    <mergeCell ref="G35:H35"/>
    <mergeCell ref="B6:C6"/>
    <mergeCell ref="I35:J35"/>
    <mergeCell ref="I10:J10"/>
    <mergeCell ref="D29:E29"/>
    <mergeCell ref="G25:H25"/>
    <mergeCell ref="I19:J19"/>
    <mergeCell ref="D23:E23"/>
    <mergeCell ref="D38:E38"/>
    <mergeCell ref="I59:J59"/>
    <mergeCell ref="F59:H59"/>
    <mergeCell ref="D79:E79"/>
    <mergeCell ref="I74:J74"/>
    <mergeCell ref="B54:C54"/>
    <mergeCell ref="B7:C7"/>
    <mergeCell ref="G2:H2"/>
    <mergeCell ref="I2:J2"/>
    <mergeCell ref="G42:H42"/>
    <mergeCell ref="B13:D13"/>
    <mergeCell ref="I45:J45"/>
    <mergeCell ref="B56:C56"/>
    <mergeCell ref="G39:H39"/>
    <mergeCell ref="B58:C58"/>
    <mergeCell ref="C2:E2"/>
    <mergeCell ref="B43:C43"/>
    <mergeCell ref="B52:C52"/>
    <mergeCell ref="D52:E52"/>
    <mergeCell ref="I47:J47"/>
    <mergeCell ref="D49:E49"/>
    <mergeCell ref="H13:J13"/>
    <mergeCell ref="D27:E27"/>
    <mergeCell ref="B42:C42"/>
    <mergeCell ref="G37:H37"/>
    <mergeCell ref="F58:H58"/>
    <mergeCell ref="I37:J37"/>
    <mergeCell ref="B57:C57"/>
    <mergeCell ref="I21:J21"/>
    <mergeCell ref="E6:F6"/>
    <mergeCell ref="I62:J62"/>
    <mergeCell ref="B34:C34"/>
    <mergeCell ref="F57:H57"/>
    <mergeCell ref="D28:E28"/>
    <mergeCell ref="E12:G12"/>
    <mergeCell ref="I23:J23"/>
    <mergeCell ref="H84:I84"/>
    <mergeCell ref="B9:C9"/>
    <mergeCell ref="B83:C83"/>
    <mergeCell ref="D25:E25"/>
    <mergeCell ref="I79:J79"/>
    <mergeCell ref="G51:H51"/>
    <mergeCell ref="I73:J73"/>
    <mergeCell ref="B30:C30"/>
    <mergeCell ref="D55:E55"/>
    <mergeCell ref="I51:J51"/>
    <mergeCell ref="D30:E30"/>
    <mergeCell ref="D83:E83"/>
    <mergeCell ref="G54:H54"/>
    <mergeCell ref="E7:F7"/>
    <mergeCell ref="G32:H32"/>
    <mergeCell ref="D67:E67"/>
    <mergeCell ref="B20:C20"/>
    <mergeCell ref="D5:E5"/>
    <mergeCell ref="G41:H41"/>
    <mergeCell ref="I63:J63"/>
    <mergeCell ref="C4:E4"/>
    <mergeCell ref="D14:E14"/>
    <mergeCell ref="G50:H50"/>
    <mergeCell ref="B45:C45"/>
    <mergeCell ref="D54:E54"/>
    <mergeCell ref="I50:J50"/>
    <mergeCell ref="B12:D12"/>
    <mergeCell ref="D69:E69"/>
    <mergeCell ref="I34:J34"/>
    <mergeCell ref="G43:H43"/>
    <mergeCell ref="B47:C47"/>
    <mergeCell ref="G52:H52"/>
    <mergeCell ref="B59:C59"/>
    <mergeCell ref="G27:H27"/>
    <mergeCell ref="I49:J49"/>
    <mergeCell ref="B46:C46"/>
    <mergeCell ref="I27:J27"/>
    <mergeCell ref="G36:H36"/>
    <mergeCell ref="D46:E46"/>
    <mergeCell ref="I36:J36"/>
    <mergeCell ref="D40:E40"/>
    <mergeCell ref="D80:E80"/>
    <mergeCell ref="B82:J82"/>
    <mergeCell ref="D21:E21"/>
    <mergeCell ref="D57:E57"/>
    <mergeCell ref="G10:H10"/>
    <mergeCell ref="G19:H19"/>
    <mergeCell ref="B23:C23"/>
    <mergeCell ref="F56:H56"/>
    <mergeCell ref="I75:J75"/>
    <mergeCell ref="G53:H53"/>
    <mergeCell ref="I53:J53"/>
    <mergeCell ref="D41:E41"/>
    <mergeCell ref="B65:J65"/>
    <mergeCell ref="H12:J12"/>
    <mergeCell ref="G28:H28"/>
    <mergeCell ref="B8:C8"/>
    <mergeCell ref="E9:F9"/>
    <mergeCell ref="G3:H3"/>
    <mergeCell ref="I28:J28"/>
    <mergeCell ref="I22:J22"/>
    <mergeCell ref="I3:J3"/>
    <mergeCell ref="D32:E32"/>
    <mergeCell ref="I68:J68"/>
    <mergeCell ref="G30:H30"/>
    <mergeCell ref="I55:J55"/>
    <mergeCell ref="D43:E43"/>
    <mergeCell ref="G5:H5"/>
    <mergeCell ref="I67:J67"/>
    <mergeCell ref="C3:E3"/>
    <mergeCell ref="G45:H45"/>
    <mergeCell ref="I5:J5"/>
    <mergeCell ref="G14:H14"/>
    <mergeCell ref="D58:E58"/>
    <mergeCell ref="I14:J14"/>
    <mergeCell ref="I39:J39"/>
    <mergeCell ref="I48:J48"/>
    <mergeCell ref="B16:D16"/>
    <mergeCell ref="G55:H55"/>
    <mergeCell ref="G29:H29"/>
    <mergeCell ref="G4:H4"/>
    <mergeCell ref="I29:J29"/>
    <mergeCell ref="I4:J4"/>
    <mergeCell ref="D74:E74"/>
    <mergeCell ref="D68:E68"/>
    <mergeCell ref="I38:J38"/>
    <mergeCell ref="G47:H47"/>
    <mergeCell ref="D42:E42"/>
    <mergeCell ref="I78:J78"/>
    <mergeCell ref="B36:C36"/>
    <mergeCell ref="G31:H31"/>
    <mergeCell ref="G46:H46"/>
    <mergeCell ref="B50:C50"/>
    <mergeCell ref="I31:J31"/>
    <mergeCell ref="G40:H40"/>
    <mergeCell ref="I40:J40"/>
    <mergeCell ref="D59:E59"/>
    <mergeCell ref="B86:J86"/>
  </mergeCells>
  <hyperlinks>
    <hyperlink xmlns:r="http://schemas.openxmlformats.org/officeDocument/2006/relationships" ref="C2" r:id="rId1"/>
    <hyperlink xmlns:r="http://schemas.openxmlformats.org/officeDocument/2006/relationships" ref="E8" r:id="rId2"/>
    <hyperlink xmlns:r="http://schemas.openxmlformats.org/officeDocument/2006/relationships" ref="B16" r:id="rId3"/>
    <hyperlink xmlns:r="http://schemas.openxmlformats.org/officeDocument/2006/relationships" ref="E16" r:id="rId4"/>
    <hyperlink xmlns:r="http://schemas.openxmlformats.org/officeDocument/2006/relationships" ref="H16" r:id="rId5"/>
  </hyperlinks>
  <printOptions horizontalCentered="1" gridLines="1"/>
  <pageMargins left="0.7" right="0.7" top="0.863220494053065" bottom="0.75" header="0" footer="0"/>
  <pageSetup orientation="portrait" fitToHeight="0" pageOrder="overThenDown" cellComments="atEnd"/>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2026-02-05T11:51:05Z</dcterms:created>
  <dcterms:modified xsi:type="dcterms:W3CDTF">2026-02-05T12:19:17Z</dcterms:modified>
</cp:coreProperties>
</file>